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Employees" sheetId="2" state="visible" r:id="rId2"/>
    <sheet xmlns:r="http://schemas.openxmlformats.org/officeDocument/2006/relationships" name="Leave log" sheetId="3" state="visible" r:id="rId3"/>
    <sheet xmlns:r="http://schemas.openxmlformats.org/officeDocument/2006/relationships" name="How to use" sheetId="4" state="visible" r:id="rId4"/>
  </sheets>
  <definedNames>
    <definedName name="_xlnm.Print_Area" localSheetId="0">'Dashboard'!$A$1:$K$43</definedName>
    <definedName name="_xlnm.Print_Area" localSheetId="1">'Employees'!$A$1:$F$36</definedName>
    <definedName name="_xlnm.Print_Titles" localSheetId="2">'Leave log'!$4:$4</definedName>
    <definedName name="_xlnm.Print_Area" localSheetId="2">'Leave log'!$A$1:$F$306</definedName>
    <definedName name="_xlnm.Print_Area" localSheetId="3">'How to use'!$A$1:$B$24</definedName>
  </definedNames>
  <calcPr calcId="124519" fullCalcOnLoad="1"/>
</workbook>
</file>

<file path=xl/styles.xml><?xml version="1.0" encoding="utf-8"?>
<styleSheet xmlns="http://schemas.openxmlformats.org/spreadsheetml/2006/main">
  <numFmts count="4">
    <numFmt numFmtId="164" formatCode="yyyy-mm-dd"/>
    <numFmt numFmtId="165" formatCode="dd mmm yyyy"/>
    <numFmt numFmtId="166" formatCode="0.##;-0.##;;@"/>
    <numFmt numFmtId="167" formatCode="0.##"/>
  </numFmts>
  <fonts count="15">
    <font>
      <name val="Calibri"/>
      <family val="2"/>
      <color theme="1"/>
      <sz val="11"/>
      <scheme val="minor"/>
    </font>
    <font>
      <name val="Arial"/>
      <b val="1"/>
      <color rgb="000B1220"/>
      <sz val="18"/>
    </font>
    <font>
      <name val="Arial"/>
      <i val="1"/>
      <color rgb="005B6677"/>
      <sz val="9.5"/>
    </font>
    <font>
      <name val="Arial"/>
      <i val="1"/>
      <color rgb="005B6677"/>
      <sz val="9"/>
    </font>
    <font>
      <name val="Arial"/>
      <b val="1"/>
      <color rgb="00FFFFFF"/>
      <sz val="10"/>
    </font>
    <font>
      <name val="Arial"/>
      <sz val="10"/>
    </font>
    <font>
      <name val="Arial"/>
      <color rgb="005B6677"/>
      <sz val="9"/>
    </font>
    <font>
      <name val="Arial"/>
      <b val="1"/>
      <sz val="10"/>
    </font>
    <font>
      <name val="Arial"/>
      <b val="1"/>
      <color rgb="009FB0CF"/>
      <sz val="8.5"/>
    </font>
    <font>
      <name val="Arial"/>
      <color rgb="00FFFFFF"/>
      <sz val="10"/>
    </font>
    <font>
      <name val="Arial"/>
      <b val="1"/>
      <color rgb="00FFFFFF"/>
      <sz val="14"/>
    </font>
    <font>
      <name val="Arial"/>
      <color rgb="000B1220"/>
      <sz val="10.5"/>
    </font>
    <font>
      <name val="Arial"/>
      <b val="1"/>
      <color rgb="000B1220"/>
      <sz val="12"/>
    </font>
    <font>
      <name val="Arial"/>
      <sz val="10.5"/>
    </font>
    <font>
      <name val="Arial"/>
      <b val="1"/>
      <color rgb="000B1220"/>
      <sz val="10.5"/>
    </font>
  </fonts>
  <fills count="5">
    <fill>
      <patternFill/>
    </fill>
    <fill>
      <patternFill patternType="gray125"/>
    </fill>
    <fill>
      <patternFill patternType="solid">
        <fgColor rgb="000B1220"/>
      </patternFill>
    </fill>
    <fill>
      <patternFill patternType="solid">
        <fgColor rgb="00FFF9C4"/>
      </patternFill>
    </fill>
    <fill>
      <patternFill patternType="solid">
        <fgColor rgb="00F6F7F9"/>
      </patternFill>
    </fill>
  </fills>
  <borders count="6">
    <border>
      <left/>
      <right/>
      <top/>
      <bottom/>
      <diagonal/>
    </border>
    <border>
      <left style="thin">
        <color rgb="00D5D9E0"/>
      </left>
      <right style="thin">
        <color rgb="00D5D9E0"/>
      </right>
      <top style="thin">
        <color rgb="00D5D9E0"/>
      </top>
      <bottom style="thin">
        <color rgb="00D5D9E0"/>
      </bottom>
    </border>
    <border>
      <left/>
      <right/>
      <top style="thin">
        <color rgb="00D5D9E0"/>
      </top>
      <bottom/>
      <diagonal/>
    </border>
    <border>
      <left/>
      <right style="thin">
        <color rgb="00D5D9E0"/>
      </right>
      <top style="thin">
        <color rgb="00D5D9E0"/>
      </top>
      <bottom/>
      <diagonal/>
    </border>
    <border>
      <left/>
      <right style="thin">
        <color rgb="00D5D9E0"/>
      </right>
      <top style="thin">
        <color rgb="00D5D9E0"/>
      </top>
      <bottom style="thin">
        <color rgb="00D5D9E0"/>
      </bottom>
      <diagonal/>
    </border>
    <border>
      <left/>
      <right/>
      <top style="thin">
        <color rgb="00D5D9E0"/>
      </top>
      <bottom style="thin">
        <color rgb="00D5D9E0"/>
      </bottom>
      <diagonal/>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7" fillId="0" borderId="0" applyAlignment="1" pivotButton="0" quotePrefix="0" xfId="0">
      <alignment horizontal="left" vertical="center" wrapText="1"/>
    </xf>
    <xf numFmtId="165" fontId="5" fillId="3" borderId="1" applyAlignment="1" applyProtection="1" pivotButton="0" quotePrefix="0" xfId="0">
      <alignment horizontal="center" vertical="center" wrapText="1"/>
      <protection locked="0" hidden="0"/>
    </xf>
    <xf numFmtId="0" fontId="5" fillId="3" borderId="1" applyAlignment="1" applyProtection="1" pivotButton="0" quotePrefix="0" xfId="0">
      <alignment horizontal="center" vertical="center" wrapText="1"/>
      <protection locked="0" hidden="0"/>
    </xf>
    <xf numFmtId="0" fontId="3" fillId="0" borderId="0" applyAlignment="1" pivotButton="0" quotePrefix="0" xfId="0">
      <alignment vertical="center"/>
    </xf>
    <xf numFmtId="0" fontId="8" fillId="2" borderId="0" applyAlignment="1" pivotButton="0" quotePrefix="0" xfId="0">
      <alignment horizontal="left" vertical="center" wrapText="1"/>
    </xf>
    <xf numFmtId="0" fontId="0" fillId="2" borderId="0" pivotButton="0" quotePrefix="0" xfId="0"/>
    <xf numFmtId="1" fontId="10" fillId="2" borderId="1" applyAlignment="1" pivotButton="0" quotePrefix="0" xfId="0">
      <alignment horizontal="left" vertical="center" wrapText="1"/>
    </xf>
    <xf numFmtId="0" fontId="0" fillId="2" borderId="4" pivotButton="0" quotePrefix="0" xfId="0"/>
    <xf numFmtId="167" fontId="10" fillId="2" borderId="1" applyAlignment="1" pivotButton="0" quotePrefix="0" xfId="0">
      <alignment horizontal="left" vertical="center" wrapText="1"/>
    </xf>
    <xf numFmtId="0" fontId="0" fillId="2" borderId="5" pivotButton="0" quotePrefix="0" xfId="0"/>
    <xf numFmtId="0" fontId="4" fillId="2" borderId="1" applyAlignment="1" pivotButton="0" quotePrefix="0" xfId="0">
      <alignment horizontal="center" vertical="center" wrapText="1"/>
    </xf>
    <xf numFmtId="1" fontId="6" fillId="0" borderId="1" applyAlignment="1" pivotButton="0" quotePrefix="0" xfId="0">
      <alignment horizontal="center" vertical="center" wrapText="1"/>
    </xf>
    <xf numFmtId="0" fontId="5" fillId="0" borderId="1" applyAlignment="1" pivotButton="0" quotePrefix="0" xfId="0">
      <alignment horizontal="left" vertical="center" wrapText="1"/>
    </xf>
    <xf numFmtId="165" fontId="5" fillId="0" borderId="1" applyAlignment="1" pivotButton="0" quotePrefix="0" xfId="0">
      <alignment horizontal="center" vertical="center" wrapText="1"/>
    </xf>
    <xf numFmtId="167" fontId="5" fillId="0" borderId="1" applyAlignment="1" pivotButton="0" quotePrefix="0" xfId="0">
      <alignment horizontal="center" vertical="center" wrapText="1"/>
    </xf>
    <xf numFmtId="167" fontId="7"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7" fillId="4" borderId="1" pivotButton="0" quotePrefix="0" xfId="0"/>
    <xf numFmtId="0" fontId="0" fillId="4" borderId="1" pivotButton="0" quotePrefix="0" xfId="0"/>
    <xf numFmtId="167" fontId="7" fillId="4" borderId="1" applyAlignment="1" pivotButton="0" quotePrefix="0" xfId="0">
      <alignment horizontal="center" vertical="center" wrapText="1"/>
    </xf>
    <xf numFmtId="0" fontId="5" fillId="4" borderId="1" pivotButton="0" quotePrefix="0" xfId="0"/>
    <xf numFmtId="0" fontId="6" fillId="0" borderId="0" pivotButton="0" quotePrefix="0" xfId="0"/>
    <xf numFmtId="0" fontId="5" fillId="3" borderId="1" applyAlignment="1" applyProtection="1" pivotButton="0" quotePrefix="0" xfId="0">
      <alignment horizontal="left" vertical="center" wrapText="1"/>
      <protection locked="0" hidden="0"/>
    </xf>
    <xf numFmtId="166" fontId="5" fillId="3" borderId="1" applyAlignment="1" applyProtection="1" pivotButton="0" quotePrefix="0" xfId="0">
      <alignment horizontal="center" vertical="center" wrapText="1"/>
      <protection locked="0" hidden="0"/>
    </xf>
    <xf numFmtId="0" fontId="11" fillId="0" borderId="0" applyAlignment="1" pivotButton="0" quotePrefix="0" xfId="0">
      <alignment vertical="top" wrapText="1"/>
    </xf>
    <xf numFmtId="0" fontId="12" fillId="0" borderId="0" pivotButton="0" quotePrefix="0" xfId="0"/>
    <xf numFmtId="0" fontId="13" fillId="0" borderId="0" applyAlignment="1" pivotButton="0" quotePrefix="0" xfId="0">
      <alignment vertical="top" wrapText="1"/>
    </xf>
    <xf numFmtId="0" fontId="14" fillId="0" borderId="0" applyAlignment="1" pivotButton="0" quotePrefix="0" xfId="0">
      <alignment vertical="top" wrapText="1"/>
    </xf>
  </cellXfs>
  <cellStyles count="1">
    <cellStyle name="Normal" xfId="0" builtinId="0" hidden="0"/>
  </cellStyles>
  <dxfs count="5">
    <dxf>
      <font>
        <name val="Arial"/>
        <color rgb="00B42318"/>
      </font>
      <fill>
        <patternFill patternType="solid">
          <fgColor rgb="00FEE4E2"/>
        </patternFill>
      </fill>
    </dxf>
    <dxf>
      <font>
        <name val="Arial"/>
        <color rgb="0092400E"/>
      </font>
      <fill>
        <patternFill patternType="solid">
          <fgColor rgb="00FEF3C7"/>
        </patternFill>
      </fill>
    </dxf>
    <dxf>
      <font>
        <name val="Arial"/>
        <b val="1"/>
        <color rgb="00166534"/>
      </font>
    </dxf>
    <dxf>
      <fill>
        <patternFill patternType="solid">
          <fgColor rgb="00FFEDD5"/>
        </patternFill>
      </fill>
    </dxf>
    <dxf>
      <fill>
        <patternFill patternType="solid">
          <fgColor rgb="00E8EEF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3"/>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 customWidth="1" min="1" max="1"/>
    <col width="24" customWidth="1" min="2" max="2"/>
    <col width="13" customWidth="1" min="3" max="3"/>
    <col width="11" customWidth="1" min="4" max="4"/>
    <col width="11" customWidth="1" min="5" max="5"/>
    <col width="10" customWidth="1" min="6" max="6"/>
    <col width="11" customWidth="1" min="7" max="7"/>
    <col width="10" customWidth="1" min="8" max="8"/>
    <col width="10" customWidth="1" min="9" max="9"/>
    <col width="11" customWidth="1" min="10" max="10"/>
    <col width="10" customWidth="1" min="11" max="11"/>
  </cols>
  <sheetData>
    <row r="1" ht="30" customHeight="1">
      <c r="A1" s="1" t="inlineStr">
        <is>
          <t>Leave tracker</t>
        </is>
      </c>
    </row>
    <row r="2">
      <c r="A2" s="2" t="inlineStr">
        <is>
          <t>Balances per employee from the Employees sheet and the Leave log. Change the four settings below to suit your leave year.</t>
        </is>
      </c>
    </row>
    <row r="3">
      <c r="A3" s="3" t="inlineStr">
        <is>
          <t>As at</t>
        </is>
      </c>
      <c r="C3" s="4">
        <f>TODAY()</f>
        <v/>
      </c>
      <c r="D3" s="2" t="inlineStr">
        <is>
          <t>Today by default; type a date to see the position on another day.</t>
        </is>
      </c>
    </row>
    <row r="4">
      <c r="A4" s="3" t="inlineStr">
        <is>
          <t>Leave year starts</t>
        </is>
      </c>
      <c r="C4" s="4" t="n">
        <v>46023</v>
      </c>
      <c r="D4" s="2" t="inlineStr">
        <is>
          <t>Leave taken from this date to 12 months later counts against this year's entitlement (booked future leave included).</t>
        </is>
      </c>
    </row>
    <row r="5">
      <c r="A5" s="3" t="inlineStr">
        <is>
          <t>Count leave days as</t>
        </is>
      </c>
      <c r="C5" s="5" t="inlineStr">
        <is>
          <t>Working days</t>
        </is>
      </c>
      <c r="D5" s="2" t="inlineStr">
        <is>
          <t>Working days = Monday to Friday (NETWORKDAYS). Calendar days = every day from From to To.</t>
        </is>
      </c>
    </row>
    <row r="6">
      <c r="A6" s="3" t="inlineStr">
        <is>
          <t>Vacation balance uses</t>
        </is>
      </c>
      <c r="C6" s="5" t="inlineStr">
        <is>
          <t>Full entitlement</t>
        </is>
      </c>
      <c r="D6" s="2" t="inlineStr">
        <is>
          <t>Full entitlement = the whole year up front. Accrued to date = entitlement × completed months ÷ 12 (from the later of the start date and the leave year start).</t>
        </is>
      </c>
    </row>
    <row r="7">
      <c r="A7" s="6" t="inlineStr">
        <is>
          <t>Yellow cells are yours to fill in. White cells are worked out for you and locked (Review › Unprotect Sheet, no password, if you need to change them).</t>
        </is>
      </c>
    </row>
    <row r="8">
      <c r="B8" s="7" t="inlineStr">
        <is>
          <t>Staff</t>
        </is>
      </c>
      <c r="C8" s="7" t="inlineStr">
        <is>
          <t>On leave as at</t>
        </is>
      </c>
      <c r="D8" s="8" t="n"/>
      <c r="E8" s="7" t="inlineStr">
        <is>
          <t>Vacation days used</t>
        </is>
      </c>
      <c r="F8" s="8" t="n"/>
      <c r="G8" s="7" t="inlineStr">
        <is>
          <t>Sick days used</t>
        </is>
      </c>
      <c r="H8" s="8" t="n"/>
      <c r="I8" s="7" t="inlineStr">
        <is>
          <t>Vacation days left</t>
        </is>
      </c>
      <c r="J8" s="8" t="n"/>
      <c r="K8" s="8" t="n"/>
    </row>
    <row r="9" ht="24" customHeight="1">
      <c r="B9" s="9">
        <f>COUNTA(Employees!$B$5:$B$34)</f>
        <v/>
      </c>
      <c r="C9" s="9">
        <f>COUNTIFS('Leave log'!$C$5:$C$304,"&lt;="&amp;$C$3,'Leave log'!$D$5:$D$304,"&gt;="&amp;$C$3)</f>
        <v/>
      </c>
      <c r="D9" s="10" t="n"/>
      <c r="E9" s="11">
        <f>SUMIFS('Leave log'!$E$5:$E$304,'Leave log'!$B$5:$B$304,"Vacation",'Leave log'!$C$5:$C$304,"&gt;="&amp;$C$4,'Leave log'!$C$5:$C$304,"&lt;"&amp;EDATE($C$4,12))</f>
        <v/>
      </c>
      <c r="F9" s="10" t="n"/>
      <c r="G9" s="11">
        <f>SUMIFS('Leave log'!$E$5:$E$304,'Leave log'!$B$5:$B$304,"Sick",'Leave log'!$C$5:$C$304,"&gt;="&amp;$C$4,'Leave log'!$C$5:$C$304,"&lt;"&amp;EDATE($C$4,12))</f>
        <v/>
      </c>
      <c r="H9" s="10" t="n"/>
      <c r="I9" s="11">
        <f>SUM(G10:G39)</f>
        <v/>
      </c>
      <c r="J9" s="12" t="n"/>
      <c r="K9" s="10" t="n"/>
    </row>
    <row r="10" ht="30" customHeight="1">
      <c r="A10" s="13" t="inlineStr">
        <is>
          <t>#</t>
        </is>
      </c>
      <c r="B10" s="13" t="inlineStr">
        <is>
          <t>Employee</t>
        </is>
      </c>
      <c r="C10" s="13" t="inlineStr">
        <is>
          <t>Start date</t>
        </is>
      </c>
      <c r="D10" s="13" t="inlineStr">
        <is>
          <t>Vacation / yr</t>
        </is>
      </c>
      <c r="E10" s="13" t="inlineStr">
        <is>
          <t>Accrued</t>
        </is>
      </c>
      <c r="F10" s="13" t="inlineStr">
        <is>
          <t>Vac. used</t>
        </is>
      </c>
      <c r="G10" s="13" t="inlineStr">
        <is>
          <t>Vac. left</t>
        </is>
      </c>
      <c r="H10" s="13" t="inlineStr">
        <is>
          <t>Sick / yr</t>
        </is>
      </c>
      <c r="I10" s="13" t="inlineStr">
        <is>
          <t>Sick used</t>
        </is>
      </c>
      <c r="J10" s="13" t="inlineStr">
        <is>
          <t>Sick left</t>
        </is>
      </c>
      <c r="K10" s="13" t="inlineStr">
        <is>
          <t>Status</t>
        </is>
      </c>
    </row>
    <row r="11" ht="18" customHeight="1">
      <c r="A11" s="14">
        <f>IF(B11="","",ROW()-10)</f>
        <v/>
      </c>
      <c r="B11" s="15">
        <f>IF(Employees!B5="","",Employees!B5)</f>
        <v/>
      </c>
      <c r="C11" s="16">
        <f>IF(Employees!C5="","",Employees!C5)</f>
        <v/>
      </c>
      <c r="D11" s="17">
        <f>IF(Employees!D5="","",Employees!D5)</f>
        <v/>
      </c>
      <c r="E11" s="17">
        <f>IF(B11="","",IF($C$6="Accrued to date",ROUND(D11*MIN(12,MAX(0,(YEAR($C$3)-YEAR(MAX(IF(C11="",$C$4,C11),$C$4)))*12+MONTH($C$3)-MONTH(MAX(IF(C11="",$C$4,C11),$C$4))-IF(DAY($C$3)&lt;DAY(MAX(IF(C11="",$C$4,C11),$C$4)),1,0)))/12,2),D11))</f>
        <v/>
      </c>
      <c r="F11" s="17">
        <f>IF(B11="","",SUMIFS('Leave log'!$E$5:$E$304,'Leave log'!$A$5:$A$304,B11,'Leave log'!$B$5:$B$304,"Vacation",'Leave log'!$C$5:$C$304,"&gt;="&amp;$C$4,'Leave log'!$C$5:$C$304,"&lt;"&amp;EDATE($C$4,12)))</f>
        <v/>
      </c>
      <c r="G11" s="18">
        <f>IF(B11="","",ROUND(E11-F11,2))</f>
        <v/>
      </c>
      <c r="H11" s="17">
        <f>IF(Employees!E5="","",Employees!E5)</f>
        <v/>
      </c>
      <c r="I11" s="17">
        <f>IF(B11="","",SUMIFS('Leave log'!$E$5:$E$304,'Leave log'!$A$5:$A$304,B11,'Leave log'!$B$5:$B$304,"Sick",'Leave log'!$C$5:$C$304,"&gt;="&amp;$C$4,'Leave log'!$C$5:$C$304,"&lt;"&amp;EDATE($C$4,12)))</f>
        <v/>
      </c>
      <c r="J11" s="18">
        <f>IF(OR(B11="",H11=""),"",ROUND(H11-I11,2))</f>
        <v/>
      </c>
      <c r="K11" s="19">
        <f>IF(B11="","",IF(OR(G11&lt;0,AND(J11&lt;&gt;"",J11&lt;0)),"Over",IF(G11&lt;=2,"Low","OK")))</f>
        <v/>
      </c>
    </row>
    <row r="12" ht="18" customHeight="1">
      <c r="A12" s="14">
        <f>IF(B12="","",ROW()-10)</f>
        <v/>
      </c>
      <c r="B12" s="15">
        <f>IF(Employees!B6="","",Employees!B6)</f>
        <v/>
      </c>
      <c r="C12" s="16">
        <f>IF(Employees!C6="","",Employees!C6)</f>
        <v/>
      </c>
      <c r="D12" s="17">
        <f>IF(Employees!D6="","",Employees!D6)</f>
        <v/>
      </c>
      <c r="E12" s="17">
        <f>IF(B12="","",IF($C$6="Accrued to date",ROUND(D12*MIN(12,MAX(0,(YEAR($C$3)-YEAR(MAX(IF(C12="",$C$4,C12),$C$4)))*12+MONTH($C$3)-MONTH(MAX(IF(C12="",$C$4,C12),$C$4))-IF(DAY($C$3)&lt;DAY(MAX(IF(C12="",$C$4,C12),$C$4)),1,0)))/12,2),D12))</f>
        <v/>
      </c>
      <c r="F12" s="17">
        <f>IF(B12="","",SUMIFS('Leave log'!$E$5:$E$304,'Leave log'!$A$5:$A$304,B12,'Leave log'!$B$5:$B$304,"Vacation",'Leave log'!$C$5:$C$304,"&gt;="&amp;$C$4,'Leave log'!$C$5:$C$304,"&lt;"&amp;EDATE($C$4,12)))</f>
        <v/>
      </c>
      <c r="G12" s="18">
        <f>IF(B12="","",ROUND(E12-F12,2))</f>
        <v/>
      </c>
      <c r="H12" s="17">
        <f>IF(Employees!E6="","",Employees!E6)</f>
        <v/>
      </c>
      <c r="I12" s="17">
        <f>IF(B12="","",SUMIFS('Leave log'!$E$5:$E$304,'Leave log'!$A$5:$A$304,B12,'Leave log'!$B$5:$B$304,"Sick",'Leave log'!$C$5:$C$304,"&gt;="&amp;$C$4,'Leave log'!$C$5:$C$304,"&lt;"&amp;EDATE($C$4,12)))</f>
        <v/>
      </c>
      <c r="J12" s="18">
        <f>IF(OR(B12="",H12=""),"",ROUND(H12-I12,2))</f>
        <v/>
      </c>
      <c r="K12" s="19">
        <f>IF(B12="","",IF(OR(G12&lt;0,AND(J12&lt;&gt;"",J12&lt;0)),"Over",IF(G12&lt;=2,"Low","OK")))</f>
        <v/>
      </c>
    </row>
    <row r="13" ht="18" customHeight="1">
      <c r="A13" s="14">
        <f>IF(B13="","",ROW()-10)</f>
        <v/>
      </c>
      <c r="B13" s="15">
        <f>IF(Employees!B7="","",Employees!B7)</f>
        <v/>
      </c>
      <c r="C13" s="16">
        <f>IF(Employees!C7="","",Employees!C7)</f>
        <v/>
      </c>
      <c r="D13" s="17">
        <f>IF(Employees!D7="","",Employees!D7)</f>
        <v/>
      </c>
      <c r="E13" s="17">
        <f>IF(B13="","",IF($C$6="Accrued to date",ROUND(D13*MIN(12,MAX(0,(YEAR($C$3)-YEAR(MAX(IF(C13="",$C$4,C13),$C$4)))*12+MONTH($C$3)-MONTH(MAX(IF(C13="",$C$4,C13),$C$4))-IF(DAY($C$3)&lt;DAY(MAX(IF(C13="",$C$4,C13),$C$4)),1,0)))/12,2),D13))</f>
        <v/>
      </c>
      <c r="F13" s="17">
        <f>IF(B13="","",SUMIFS('Leave log'!$E$5:$E$304,'Leave log'!$A$5:$A$304,B13,'Leave log'!$B$5:$B$304,"Vacation",'Leave log'!$C$5:$C$304,"&gt;="&amp;$C$4,'Leave log'!$C$5:$C$304,"&lt;"&amp;EDATE($C$4,12)))</f>
        <v/>
      </c>
      <c r="G13" s="18">
        <f>IF(B13="","",ROUND(E13-F13,2))</f>
        <v/>
      </c>
      <c r="H13" s="17">
        <f>IF(Employees!E7="","",Employees!E7)</f>
        <v/>
      </c>
      <c r="I13" s="17">
        <f>IF(B13="","",SUMIFS('Leave log'!$E$5:$E$304,'Leave log'!$A$5:$A$304,B13,'Leave log'!$B$5:$B$304,"Sick",'Leave log'!$C$5:$C$304,"&gt;="&amp;$C$4,'Leave log'!$C$5:$C$304,"&lt;"&amp;EDATE($C$4,12)))</f>
        <v/>
      </c>
      <c r="J13" s="18">
        <f>IF(OR(B13="",H13=""),"",ROUND(H13-I13,2))</f>
        <v/>
      </c>
      <c r="K13" s="19">
        <f>IF(B13="","",IF(OR(G13&lt;0,AND(J13&lt;&gt;"",J13&lt;0)),"Over",IF(G13&lt;=2,"Low","OK")))</f>
        <v/>
      </c>
    </row>
    <row r="14" ht="18" customHeight="1">
      <c r="A14" s="14">
        <f>IF(B14="","",ROW()-10)</f>
        <v/>
      </c>
      <c r="B14" s="15">
        <f>IF(Employees!B8="","",Employees!B8)</f>
        <v/>
      </c>
      <c r="C14" s="16">
        <f>IF(Employees!C8="","",Employees!C8)</f>
        <v/>
      </c>
      <c r="D14" s="17">
        <f>IF(Employees!D8="","",Employees!D8)</f>
        <v/>
      </c>
      <c r="E14" s="17">
        <f>IF(B14="","",IF($C$6="Accrued to date",ROUND(D14*MIN(12,MAX(0,(YEAR($C$3)-YEAR(MAX(IF(C14="",$C$4,C14),$C$4)))*12+MONTH($C$3)-MONTH(MAX(IF(C14="",$C$4,C14),$C$4))-IF(DAY($C$3)&lt;DAY(MAX(IF(C14="",$C$4,C14),$C$4)),1,0)))/12,2),D14))</f>
        <v/>
      </c>
      <c r="F14" s="17">
        <f>IF(B14="","",SUMIFS('Leave log'!$E$5:$E$304,'Leave log'!$A$5:$A$304,B14,'Leave log'!$B$5:$B$304,"Vacation",'Leave log'!$C$5:$C$304,"&gt;="&amp;$C$4,'Leave log'!$C$5:$C$304,"&lt;"&amp;EDATE($C$4,12)))</f>
        <v/>
      </c>
      <c r="G14" s="18">
        <f>IF(B14="","",ROUND(E14-F14,2))</f>
        <v/>
      </c>
      <c r="H14" s="17">
        <f>IF(Employees!E8="","",Employees!E8)</f>
        <v/>
      </c>
      <c r="I14" s="17">
        <f>IF(B14="","",SUMIFS('Leave log'!$E$5:$E$304,'Leave log'!$A$5:$A$304,B14,'Leave log'!$B$5:$B$304,"Sick",'Leave log'!$C$5:$C$304,"&gt;="&amp;$C$4,'Leave log'!$C$5:$C$304,"&lt;"&amp;EDATE($C$4,12)))</f>
        <v/>
      </c>
      <c r="J14" s="18">
        <f>IF(OR(B14="",H14=""),"",ROUND(H14-I14,2))</f>
        <v/>
      </c>
      <c r="K14" s="19">
        <f>IF(B14="","",IF(OR(G14&lt;0,AND(J14&lt;&gt;"",J14&lt;0)),"Over",IF(G14&lt;=2,"Low","OK")))</f>
        <v/>
      </c>
    </row>
    <row r="15" ht="18" customHeight="1">
      <c r="A15" s="14">
        <f>IF(B15="","",ROW()-10)</f>
        <v/>
      </c>
      <c r="B15" s="15">
        <f>IF(Employees!B9="","",Employees!B9)</f>
        <v/>
      </c>
      <c r="C15" s="16">
        <f>IF(Employees!C9="","",Employees!C9)</f>
        <v/>
      </c>
      <c r="D15" s="17">
        <f>IF(Employees!D9="","",Employees!D9)</f>
        <v/>
      </c>
      <c r="E15" s="17">
        <f>IF(B15="","",IF($C$6="Accrued to date",ROUND(D15*MIN(12,MAX(0,(YEAR($C$3)-YEAR(MAX(IF(C15="",$C$4,C15),$C$4)))*12+MONTH($C$3)-MONTH(MAX(IF(C15="",$C$4,C15),$C$4))-IF(DAY($C$3)&lt;DAY(MAX(IF(C15="",$C$4,C15),$C$4)),1,0)))/12,2),D15))</f>
        <v/>
      </c>
      <c r="F15" s="17">
        <f>IF(B15="","",SUMIFS('Leave log'!$E$5:$E$304,'Leave log'!$A$5:$A$304,B15,'Leave log'!$B$5:$B$304,"Vacation",'Leave log'!$C$5:$C$304,"&gt;="&amp;$C$4,'Leave log'!$C$5:$C$304,"&lt;"&amp;EDATE($C$4,12)))</f>
        <v/>
      </c>
      <c r="G15" s="18">
        <f>IF(B15="","",ROUND(E15-F15,2))</f>
        <v/>
      </c>
      <c r="H15" s="17">
        <f>IF(Employees!E9="","",Employees!E9)</f>
        <v/>
      </c>
      <c r="I15" s="17">
        <f>IF(B15="","",SUMIFS('Leave log'!$E$5:$E$304,'Leave log'!$A$5:$A$304,B15,'Leave log'!$B$5:$B$304,"Sick",'Leave log'!$C$5:$C$304,"&gt;="&amp;$C$4,'Leave log'!$C$5:$C$304,"&lt;"&amp;EDATE($C$4,12)))</f>
        <v/>
      </c>
      <c r="J15" s="18">
        <f>IF(OR(B15="",H15=""),"",ROUND(H15-I15,2))</f>
        <v/>
      </c>
      <c r="K15" s="19">
        <f>IF(B15="","",IF(OR(G15&lt;0,AND(J15&lt;&gt;"",J15&lt;0)),"Over",IF(G15&lt;=2,"Low","OK")))</f>
        <v/>
      </c>
    </row>
    <row r="16" ht="18" customHeight="1">
      <c r="A16" s="14">
        <f>IF(B16="","",ROW()-10)</f>
        <v/>
      </c>
      <c r="B16" s="15">
        <f>IF(Employees!B10="","",Employees!B10)</f>
        <v/>
      </c>
      <c r="C16" s="16">
        <f>IF(Employees!C10="","",Employees!C10)</f>
        <v/>
      </c>
      <c r="D16" s="17">
        <f>IF(Employees!D10="","",Employees!D10)</f>
        <v/>
      </c>
      <c r="E16" s="17">
        <f>IF(B16="","",IF($C$6="Accrued to date",ROUND(D16*MIN(12,MAX(0,(YEAR($C$3)-YEAR(MAX(IF(C16="",$C$4,C16),$C$4)))*12+MONTH($C$3)-MONTH(MAX(IF(C16="",$C$4,C16),$C$4))-IF(DAY($C$3)&lt;DAY(MAX(IF(C16="",$C$4,C16),$C$4)),1,0)))/12,2),D16))</f>
        <v/>
      </c>
      <c r="F16" s="17">
        <f>IF(B16="","",SUMIFS('Leave log'!$E$5:$E$304,'Leave log'!$A$5:$A$304,B16,'Leave log'!$B$5:$B$304,"Vacation",'Leave log'!$C$5:$C$304,"&gt;="&amp;$C$4,'Leave log'!$C$5:$C$304,"&lt;"&amp;EDATE($C$4,12)))</f>
        <v/>
      </c>
      <c r="G16" s="18">
        <f>IF(B16="","",ROUND(E16-F16,2))</f>
        <v/>
      </c>
      <c r="H16" s="17">
        <f>IF(Employees!E10="","",Employees!E10)</f>
        <v/>
      </c>
      <c r="I16" s="17">
        <f>IF(B16="","",SUMIFS('Leave log'!$E$5:$E$304,'Leave log'!$A$5:$A$304,B16,'Leave log'!$B$5:$B$304,"Sick",'Leave log'!$C$5:$C$304,"&gt;="&amp;$C$4,'Leave log'!$C$5:$C$304,"&lt;"&amp;EDATE($C$4,12)))</f>
        <v/>
      </c>
      <c r="J16" s="18">
        <f>IF(OR(B16="",H16=""),"",ROUND(H16-I16,2))</f>
        <v/>
      </c>
      <c r="K16" s="19">
        <f>IF(B16="","",IF(OR(G16&lt;0,AND(J16&lt;&gt;"",J16&lt;0)),"Over",IF(G16&lt;=2,"Low","OK")))</f>
        <v/>
      </c>
    </row>
    <row r="17" ht="18" customHeight="1">
      <c r="A17" s="14">
        <f>IF(B17="","",ROW()-10)</f>
        <v/>
      </c>
      <c r="B17" s="15">
        <f>IF(Employees!B11="","",Employees!B11)</f>
        <v/>
      </c>
      <c r="C17" s="16">
        <f>IF(Employees!C11="","",Employees!C11)</f>
        <v/>
      </c>
      <c r="D17" s="17">
        <f>IF(Employees!D11="","",Employees!D11)</f>
        <v/>
      </c>
      <c r="E17" s="17">
        <f>IF(B17="","",IF($C$6="Accrued to date",ROUND(D17*MIN(12,MAX(0,(YEAR($C$3)-YEAR(MAX(IF(C17="",$C$4,C17),$C$4)))*12+MONTH($C$3)-MONTH(MAX(IF(C17="",$C$4,C17),$C$4))-IF(DAY($C$3)&lt;DAY(MAX(IF(C17="",$C$4,C17),$C$4)),1,0)))/12,2),D17))</f>
        <v/>
      </c>
      <c r="F17" s="17">
        <f>IF(B17="","",SUMIFS('Leave log'!$E$5:$E$304,'Leave log'!$A$5:$A$304,B17,'Leave log'!$B$5:$B$304,"Vacation",'Leave log'!$C$5:$C$304,"&gt;="&amp;$C$4,'Leave log'!$C$5:$C$304,"&lt;"&amp;EDATE($C$4,12)))</f>
        <v/>
      </c>
      <c r="G17" s="18">
        <f>IF(B17="","",ROUND(E17-F17,2))</f>
        <v/>
      </c>
      <c r="H17" s="17">
        <f>IF(Employees!E11="","",Employees!E11)</f>
        <v/>
      </c>
      <c r="I17" s="17">
        <f>IF(B17="","",SUMIFS('Leave log'!$E$5:$E$304,'Leave log'!$A$5:$A$304,B17,'Leave log'!$B$5:$B$304,"Sick",'Leave log'!$C$5:$C$304,"&gt;="&amp;$C$4,'Leave log'!$C$5:$C$304,"&lt;"&amp;EDATE($C$4,12)))</f>
        <v/>
      </c>
      <c r="J17" s="18">
        <f>IF(OR(B17="",H17=""),"",ROUND(H17-I17,2))</f>
        <v/>
      </c>
      <c r="K17" s="19">
        <f>IF(B17="","",IF(OR(G17&lt;0,AND(J17&lt;&gt;"",J17&lt;0)),"Over",IF(G17&lt;=2,"Low","OK")))</f>
        <v/>
      </c>
    </row>
    <row r="18" ht="18" customHeight="1">
      <c r="A18" s="14">
        <f>IF(B18="","",ROW()-10)</f>
        <v/>
      </c>
      <c r="B18" s="15">
        <f>IF(Employees!B12="","",Employees!B12)</f>
        <v/>
      </c>
      <c r="C18" s="16">
        <f>IF(Employees!C12="","",Employees!C12)</f>
        <v/>
      </c>
      <c r="D18" s="17">
        <f>IF(Employees!D12="","",Employees!D12)</f>
        <v/>
      </c>
      <c r="E18" s="17">
        <f>IF(B18="","",IF($C$6="Accrued to date",ROUND(D18*MIN(12,MAX(0,(YEAR($C$3)-YEAR(MAX(IF(C18="",$C$4,C18),$C$4)))*12+MONTH($C$3)-MONTH(MAX(IF(C18="",$C$4,C18),$C$4))-IF(DAY($C$3)&lt;DAY(MAX(IF(C18="",$C$4,C18),$C$4)),1,0)))/12,2),D18))</f>
        <v/>
      </c>
      <c r="F18" s="17">
        <f>IF(B18="","",SUMIFS('Leave log'!$E$5:$E$304,'Leave log'!$A$5:$A$304,B18,'Leave log'!$B$5:$B$304,"Vacation",'Leave log'!$C$5:$C$304,"&gt;="&amp;$C$4,'Leave log'!$C$5:$C$304,"&lt;"&amp;EDATE($C$4,12)))</f>
        <v/>
      </c>
      <c r="G18" s="18">
        <f>IF(B18="","",ROUND(E18-F18,2))</f>
        <v/>
      </c>
      <c r="H18" s="17">
        <f>IF(Employees!E12="","",Employees!E12)</f>
        <v/>
      </c>
      <c r="I18" s="17">
        <f>IF(B18="","",SUMIFS('Leave log'!$E$5:$E$304,'Leave log'!$A$5:$A$304,B18,'Leave log'!$B$5:$B$304,"Sick",'Leave log'!$C$5:$C$304,"&gt;="&amp;$C$4,'Leave log'!$C$5:$C$304,"&lt;"&amp;EDATE($C$4,12)))</f>
        <v/>
      </c>
      <c r="J18" s="18">
        <f>IF(OR(B18="",H18=""),"",ROUND(H18-I18,2))</f>
        <v/>
      </c>
      <c r="K18" s="19">
        <f>IF(B18="","",IF(OR(G18&lt;0,AND(J18&lt;&gt;"",J18&lt;0)),"Over",IF(G18&lt;=2,"Low","OK")))</f>
        <v/>
      </c>
    </row>
    <row r="19" ht="18" customHeight="1">
      <c r="A19" s="14">
        <f>IF(B19="","",ROW()-10)</f>
        <v/>
      </c>
      <c r="B19" s="15">
        <f>IF(Employees!B13="","",Employees!B13)</f>
        <v/>
      </c>
      <c r="C19" s="16">
        <f>IF(Employees!C13="","",Employees!C13)</f>
        <v/>
      </c>
      <c r="D19" s="17">
        <f>IF(Employees!D13="","",Employees!D13)</f>
        <v/>
      </c>
      <c r="E19" s="17">
        <f>IF(B19="","",IF($C$6="Accrued to date",ROUND(D19*MIN(12,MAX(0,(YEAR($C$3)-YEAR(MAX(IF(C19="",$C$4,C19),$C$4)))*12+MONTH($C$3)-MONTH(MAX(IF(C19="",$C$4,C19),$C$4))-IF(DAY($C$3)&lt;DAY(MAX(IF(C19="",$C$4,C19),$C$4)),1,0)))/12,2),D19))</f>
        <v/>
      </c>
      <c r="F19" s="17">
        <f>IF(B19="","",SUMIFS('Leave log'!$E$5:$E$304,'Leave log'!$A$5:$A$304,B19,'Leave log'!$B$5:$B$304,"Vacation",'Leave log'!$C$5:$C$304,"&gt;="&amp;$C$4,'Leave log'!$C$5:$C$304,"&lt;"&amp;EDATE($C$4,12)))</f>
        <v/>
      </c>
      <c r="G19" s="18">
        <f>IF(B19="","",ROUND(E19-F19,2))</f>
        <v/>
      </c>
      <c r="H19" s="17">
        <f>IF(Employees!E13="","",Employees!E13)</f>
        <v/>
      </c>
      <c r="I19" s="17">
        <f>IF(B19="","",SUMIFS('Leave log'!$E$5:$E$304,'Leave log'!$A$5:$A$304,B19,'Leave log'!$B$5:$B$304,"Sick",'Leave log'!$C$5:$C$304,"&gt;="&amp;$C$4,'Leave log'!$C$5:$C$304,"&lt;"&amp;EDATE($C$4,12)))</f>
        <v/>
      </c>
      <c r="J19" s="18">
        <f>IF(OR(B19="",H19=""),"",ROUND(H19-I19,2))</f>
        <v/>
      </c>
      <c r="K19" s="19">
        <f>IF(B19="","",IF(OR(G19&lt;0,AND(J19&lt;&gt;"",J19&lt;0)),"Over",IF(G19&lt;=2,"Low","OK")))</f>
        <v/>
      </c>
    </row>
    <row r="20" ht="18" customHeight="1">
      <c r="A20" s="14">
        <f>IF(B20="","",ROW()-10)</f>
        <v/>
      </c>
      <c r="B20" s="15">
        <f>IF(Employees!B14="","",Employees!B14)</f>
        <v/>
      </c>
      <c r="C20" s="16">
        <f>IF(Employees!C14="","",Employees!C14)</f>
        <v/>
      </c>
      <c r="D20" s="17">
        <f>IF(Employees!D14="","",Employees!D14)</f>
        <v/>
      </c>
      <c r="E20" s="17">
        <f>IF(B20="","",IF($C$6="Accrued to date",ROUND(D20*MIN(12,MAX(0,(YEAR($C$3)-YEAR(MAX(IF(C20="",$C$4,C20),$C$4)))*12+MONTH($C$3)-MONTH(MAX(IF(C20="",$C$4,C20),$C$4))-IF(DAY($C$3)&lt;DAY(MAX(IF(C20="",$C$4,C20),$C$4)),1,0)))/12,2),D20))</f>
        <v/>
      </c>
      <c r="F20" s="17">
        <f>IF(B20="","",SUMIFS('Leave log'!$E$5:$E$304,'Leave log'!$A$5:$A$304,B20,'Leave log'!$B$5:$B$304,"Vacation",'Leave log'!$C$5:$C$304,"&gt;="&amp;$C$4,'Leave log'!$C$5:$C$304,"&lt;"&amp;EDATE($C$4,12)))</f>
        <v/>
      </c>
      <c r="G20" s="18">
        <f>IF(B20="","",ROUND(E20-F20,2))</f>
        <v/>
      </c>
      <c r="H20" s="17">
        <f>IF(Employees!E14="","",Employees!E14)</f>
        <v/>
      </c>
      <c r="I20" s="17">
        <f>IF(B20="","",SUMIFS('Leave log'!$E$5:$E$304,'Leave log'!$A$5:$A$304,B20,'Leave log'!$B$5:$B$304,"Sick",'Leave log'!$C$5:$C$304,"&gt;="&amp;$C$4,'Leave log'!$C$5:$C$304,"&lt;"&amp;EDATE($C$4,12)))</f>
        <v/>
      </c>
      <c r="J20" s="18">
        <f>IF(OR(B20="",H20=""),"",ROUND(H20-I20,2))</f>
        <v/>
      </c>
      <c r="K20" s="19">
        <f>IF(B20="","",IF(OR(G20&lt;0,AND(J20&lt;&gt;"",J20&lt;0)),"Over",IF(G20&lt;=2,"Low","OK")))</f>
        <v/>
      </c>
    </row>
    <row r="21" ht="18" customHeight="1">
      <c r="A21" s="14">
        <f>IF(B21="","",ROW()-10)</f>
        <v/>
      </c>
      <c r="B21" s="15">
        <f>IF(Employees!B15="","",Employees!B15)</f>
        <v/>
      </c>
      <c r="C21" s="16">
        <f>IF(Employees!C15="","",Employees!C15)</f>
        <v/>
      </c>
      <c r="D21" s="17">
        <f>IF(Employees!D15="","",Employees!D15)</f>
        <v/>
      </c>
      <c r="E21" s="17">
        <f>IF(B21="","",IF($C$6="Accrued to date",ROUND(D21*MIN(12,MAX(0,(YEAR($C$3)-YEAR(MAX(IF(C21="",$C$4,C21),$C$4)))*12+MONTH($C$3)-MONTH(MAX(IF(C21="",$C$4,C21),$C$4))-IF(DAY($C$3)&lt;DAY(MAX(IF(C21="",$C$4,C21),$C$4)),1,0)))/12,2),D21))</f>
        <v/>
      </c>
      <c r="F21" s="17">
        <f>IF(B21="","",SUMIFS('Leave log'!$E$5:$E$304,'Leave log'!$A$5:$A$304,B21,'Leave log'!$B$5:$B$304,"Vacation",'Leave log'!$C$5:$C$304,"&gt;="&amp;$C$4,'Leave log'!$C$5:$C$304,"&lt;"&amp;EDATE($C$4,12)))</f>
        <v/>
      </c>
      <c r="G21" s="18">
        <f>IF(B21="","",ROUND(E21-F21,2))</f>
        <v/>
      </c>
      <c r="H21" s="17">
        <f>IF(Employees!E15="","",Employees!E15)</f>
        <v/>
      </c>
      <c r="I21" s="17">
        <f>IF(B21="","",SUMIFS('Leave log'!$E$5:$E$304,'Leave log'!$A$5:$A$304,B21,'Leave log'!$B$5:$B$304,"Sick",'Leave log'!$C$5:$C$304,"&gt;="&amp;$C$4,'Leave log'!$C$5:$C$304,"&lt;"&amp;EDATE($C$4,12)))</f>
        <v/>
      </c>
      <c r="J21" s="18">
        <f>IF(OR(B21="",H21=""),"",ROUND(H21-I21,2))</f>
        <v/>
      </c>
      <c r="K21" s="19">
        <f>IF(B21="","",IF(OR(G21&lt;0,AND(J21&lt;&gt;"",J21&lt;0)),"Over",IF(G21&lt;=2,"Low","OK")))</f>
        <v/>
      </c>
    </row>
    <row r="22" ht="18" customHeight="1">
      <c r="A22" s="14">
        <f>IF(B22="","",ROW()-10)</f>
        <v/>
      </c>
      <c r="B22" s="15">
        <f>IF(Employees!B16="","",Employees!B16)</f>
        <v/>
      </c>
      <c r="C22" s="16">
        <f>IF(Employees!C16="","",Employees!C16)</f>
        <v/>
      </c>
      <c r="D22" s="17">
        <f>IF(Employees!D16="","",Employees!D16)</f>
        <v/>
      </c>
      <c r="E22" s="17">
        <f>IF(B22="","",IF($C$6="Accrued to date",ROUND(D22*MIN(12,MAX(0,(YEAR($C$3)-YEAR(MAX(IF(C22="",$C$4,C22),$C$4)))*12+MONTH($C$3)-MONTH(MAX(IF(C22="",$C$4,C22),$C$4))-IF(DAY($C$3)&lt;DAY(MAX(IF(C22="",$C$4,C22),$C$4)),1,0)))/12,2),D22))</f>
        <v/>
      </c>
      <c r="F22" s="17">
        <f>IF(B22="","",SUMIFS('Leave log'!$E$5:$E$304,'Leave log'!$A$5:$A$304,B22,'Leave log'!$B$5:$B$304,"Vacation",'Leave log'!$C$5:$C$304,"&gt;="&amp;$C$4,'Leave log'!$C$5:$C$304,"&lt;"&amp;EDATE($C$4,12)))</f>
        <v/>
      </c>
      <c r="G22" s="18">
        <f>IF(B22="","",ROUND(E22-F22,2))</f>
        <v/>
      </c>
      <c r="H22" s="17">
        <f>IF(Employees!E16="","",Employees!E16)</f>
        <v/>
      </c>
      <c r="I22" s="17">
        <f>IF(B22="","",SUMIFS('Leave log'!$E$5:$E$304,'Leave log'!$A$5:$A$304,B22,'Leave log'!$B$5:$B$304,"Sick",'Leave log'!$C$5:$C$304,"&gt;="&amp;$C$4,'Leave log'!$C$5:$C$304,"&lt;"&amp;EDATE($C$4,12)))</f>
        <v/>
      </c>
      <c r="J22" s="18">
        <f>IF(OR(B22="",H22=""),"",ROUND(H22-I22,2))</f>
        <v/>
      </c>
      <c r="K22" s="19">
        <f>IF(B22="","",IF(OR(G22&lt;0,AND(J22&lt;&gt;"",J22&lt;0)),"Over",IF(G22&lt;=2,"Low","OK")))</f>
        <v/>
      </c>
    </row>
    <row r="23" ht="18" customHeight="1">
      <c r="A23" s="14">
        <f>IF(B23="","",ROW()-10)</f>
        <v/>
      </c>
      <c r="B23" s="15">
        <f>IF(Employees!B17="","",Employees!B17)</f>
        <v/>
      </c>
      <c r="C23" s="16">
        <f>IF(Employees!C17="","",Employees!C17)</f>
        <v/>
      </c>
      <c r="D23" s="17">
        <f>IF(Employees!D17="","",Employees!D17)</f>
        <v/>
      </c>
      <c r="E23" s="17">
        <f>IF(B23="","",IF($C$6="Accrued to date",ROUND(D23*MIN(12,MAX(0,(YEAR($C$3)-YEAR(MAX(IF(C23="",$C$4,C23),$C$4)))*12+MONTH($C$3)-MONTH(MAX(IF(C23="",$C$4,C23),$C$4))-IF(DAY($C$3)&lt;DAY(MAX(IF(C23="",$C$4,C23),$C$4)),1,0)))/12,2),D23))</f>
        <v/>
      </c>
      <c r="F23" s="17">
        <f>IF(B23="","",SUMIFS('Leave log'!$E$5:$E$304,'Leave log'!$A$5:$A$304,B23,'Leave log'!$B$5:$B$304,"Vacation",'Leave log'!$C$5:$C$304,"&gt;="&amp;$C$4,'Leave log'!$C$5:$C$304,"&lt;"&amp;EDATE($C$4,12)))</f>
        <v/>
      </c>
      <c r="G23" s="18">
        <f>IF(B23="","",ROUND(E23-F23,2))</f>
        <v/>
      </c>
      <c r="H23" s="17">
        <f>IF(Employees!E17="","",Employees!E17)</f>
        <v/>
      </c>
      <c r="I23" s="17">
        <f>IF(B23="","",SUMIFS('Leave log'!$E$5:$E$304,'Leave log'!$A$5:$A$304,B23,'Leave log'!$B$5:$B$304,"Sick",'Leave log'!$C$5:$C$304,"&gt;="&amp;$C$4,'Leave log'!$C$5:$C$304,"&lt;"&amp;EDATE($C$4,12)))</f>
        <v/>
      </c>
      <c r="J23" s="18">
        <f>IF(OR(B23="",H23=""),"",ROUND(H23-I23,2))</f>
        <v/>
      </c>
      <c r="K23" s="19">
        <f>IF(B23="","",IF(OR(G23&lt;0,AND(J23&lt;&gt;"",J23&lt;0)),"Over",IF(G23&lt;=2,"Low","OK")))</f>
        <v/>
      </c>
    </row>
    <row r="24" ht="18" customHeight="1">
      <c r="A24" s="14">
        <f>IF(B24="","",ROW()-10)</f>
        <v/>
      </c>
      <c r="B24" s="15">
        <f>IF(Employees!B18="","",Employees!B18)</f>
        <v/>
      </c>
      <c r="C24" s="16">
        <f>IF(Employees!C18="","",Employees!C18)</f>
        <v/>
      </c>
      <c r="D24" s="17">
        <f>IF(Employees!D18="","",Employees!D18)</f>
        <v/>
      </c>
      <c r="E24" s="17">
        <f>IF(B24="","",IF($C$6="Accrued to date",ROUND(D24*MIN(12,MAX(0,(YEAR($C$3)-YEAR(MAX(IF(C24="",$C$4,C24),$C$4)))*12+MONTH($C$3)-MONTH(MAX(IF(C24="",$C$4,C24),$C$4))-IF(DAY($C$3)&lt;DAY(MAX(IF(C24="",$C$4,C24),$C$4)),1,0)))/12,2),D24))</f>
        <v/>
      </c>
      <c r="F24" s="17">
        <f>IF(B24="","",SUMIFS('Leave log'!$E$5:$E$304,'Leave log'!$A$5:$A$304,B24,'Leave log'!$B$5:$B$304,"Vacation",'Leave log'!$C$5:$C$304,"&gt;="&amp;$C$4,'Leave log'!$C$5:$C$304,"&lt;"&amp;EDATE($C$4,12)))</f>
        <v/>
      </c>
      <c r="G24" s="18">
        <f>IF(B24="","",ROUND(E24-F24,2))</f>
        <v/>
      </c>
      <c r="H24" s="17">
        <f>IF(Employees!E18="","",Employees!E18)</f>
        <v/>
      </c>
      <c r="I24" s="17">
        <f>IF(B24="","",SUMIFS('Leave log'!$E$5:$E$304,'Leave log'!$A$5:$A$304,B24,'Leave log'!$B$5:$B$304,"Sick",'Leave log'!$C$5:$C$304,"&gt;="&amp;$C$4,'Leave log'!$C$5:$C$304,"&lt;"&amp;EDATE($C$4,12)))</f>
        <v/>
      </c>
      <c r="J24" s="18">
        <f>IF(OR(B24="",H24=""),"",ROUND(H24-I24,2))</f>
        <v/>
      </c>
      <c r="K24" s="19">
        <f>IF(B24="","",IF(OR(G24&lt;0,AND(J24&lt;&gt;"",J24&lt;0)),"Over",IF(G24&lt;=2,"Low","OK")))</f>
        <v/>
      </c>
    </row>
    <row r="25" ht="18" customHeight="1">
      <c r="A25" s="14">
        <f>IF(B25="","",ROW()-10)</f>
        <v/>
      </c>
      <c r="B25" s="15">
        <f>IF(Employees!B19="","",Employees!B19)</f>
        <v/>
      </c>
      <c r="C25" s="16">
        <f>IF(Employees!C19="","",Employees!C19)</f>
        <v/>
      </c>
      <c r="D25" s="17">
        <f>IF(Employees!D19="","",Employees!D19)</f>
        <v/>
      </c>
      <c r="E25" s="17">
        <f>IF(B25="","",IF($C$6="Accrued to date",ROUND(D25*MIN(12,MAX(0,(YEAR($C$3)-YEAR(MAX(IF(C25="",$C$4,C25),$C$4)))*12+MONTH($C$3)-MONTH(MAX(IF(C25="",$C$4,C25),$C$4))-IF(DAY($C$3)&lt;DAY(MAX(IF(C25="",$C$4,C25),$C$4)),1,0)))/12,2),D25))</f>
        <v/>
      </c>
      <c r="F25" s="17">
        <f>IF(B25="","",SUMIFS('Leave log'!$E$5:$E$304,'Leave log'!$A$5:$A$304,B25,'Leave log'!$B$5:$B$304,"Vacation",'Leave log'!$C$5:$C$304,"&gt;="&amp;$C$4,'Leave log'!$C$5:$C$304,"&lt;"&amp;EDATE($C$4,12)))</f>
        <v/>
      </c>
      <c r="G25" s="18">
        <f>IF(B25="","",ROUND(E25-F25,2))</f>
        <v/>
      </c>
      <c r="H25" s="17">
        <f>IF(Employees!E19="","",Employees!E19)</f>
        <v/>
      </c>
      <c r="I25" s="17">
        <f>IF(B25="","",SUMIFS('Leave log'!$E$5:$E$304,'Leave log'!$A$5:$A$304,B25,'Leave log'!$B$5:$B$304,"Sick",'Leave log'!$C$5:$C$304,"&gt;="&amp;$C$4,'Leave log'!$C$5:$C$304,"&lt;"&amp;EDATE($C$4,12)))</f>
        <v/>
      </c>
      <c r="J25" s="18">
        <f>IF(OR(B25="",H25=""),"",ROUND(H25-I25,2))</f>
        <v/>
      </c>
      <c r="K25" s="19">
        <f>IF(B25="","",IF(OR(G25&lt;0,AND(J25&lt;&gt;"",J25&lt;0)),"Over",IF(G25&lt;=2,"Low","OK")))</f>
        <v/>
      </c>
    </row>
    <row r="26" ht="18" customHeight="1">
      <c r="A26" s="14">
        <f>IF(B26="","",ROW()-10)</f>
        <v/>
      </c>
      <c r="B26" s="15">
        <f>IF(Employees!B20="","",Employees!B20)</f>
        <v/>
      </c>
      <c r="C26" s="16">
        <f>IF(Employees!C20="","",Employees!C20)</f>
        <v/>
      </c>
      <c r="D26" s="17">
        <f>IF(Employees!D20="","",Employees!D20)</f>
        <v/>
      </c>
      <c r="E26" s="17">
        <f>IF(B26="","",IF($C$6="Accrued to date",ROUND(D26*MIN(12,MAX(0,(YEAR($C$3)-YEAR(MAX(IF(C26="",$C$4,C26),$C$4)))*12+MONTH($C$3)-MONTH(MAX(IF(C26="",$C$4,C26),$C$4))-IF(DAY($C$3)&lt;DAY(MAX(IF(C26="",$C$4,C26),$C$4)),1,0)))/12,2),D26))</f>
        <v/>
      </c>
      <c r="F26" s="17">
        <f>IF(B26="","",SUMIFS('Leave log'!$E$5:$E$304,'Leave log'!$A$5:$A$304,B26,'Leave log'!$B$5:$B$304,"Vacation",'Leave log'!$C$5:$C$304,"&gt;="&amp;$C$4,'Leave log'!$C$5:$C$304,"&lt;"&amp;EDATE($C$4,12)))</f>
        <v/>
      </c>
      <c r="G26" s="18">
        <f>IF(B26="","",ROUND(E26-F26,2))</f>
        <v/>
      </c>
      <c r="H26" s="17">
        <f>IF(Employees!E20="","",Employees!E20)</f>
        <v/>
      </c>
      <c r="I26" s="17">
        <f>IF(B26="","",SUMIFS('Leave log'!$E$5:$E$304,'Leave log'!$A$5:$A$304,B26,'Leave log'!$B$5:$B$304,"Sick",'Leave log'!$C$5:$C$304,"&gt;="&amp;$C$4,'Leave log'!$C$5:$C$304,"&lt;"&amp;EDATE($C$4,12)))</f>
        <v/>
      </c>
      <c r="J26" s="18">
        <f>IF(OR(B26="",H26=""),"",ROUND(H26-I26,2))</f>
        <v/>
      </c>
      <c r="K26" s="19">
        <f>IF(B26="","",IF(OR(G26&lt;0,AND(J26&lt;&gt;"",J26&lt;0)),"Over",IF(G26&lt;=2,"Low","OK")))</f>
        <v/>
      </c>
    </row>
    <row r="27" ht="18" customHeight="1">
      <c r="A27" s="14">
        <f>IF(B27="","",ROW()-10)</f>
        <v/>
      </c>
      <c r="B27" s="15">
        <f>IF(Employees!B21="","",Employees!B21)</f>
        <v/>
      </c>
      <c r="C27" s="16">
        <f>IF(Employees!C21="","",Employees!C21)</f>
        <v/>
      </c>
      <c r="D27" s="17">
        <f>IF(Employees!D21="","",Employees!D21)</f>
        <v/>
      </c>
      <c r="E27" s="17">
        <f>IF(B27="","",IF($C$6="Accrued to date",ROUND(D27*MIN(12,MAX(0,(YEAR($C$3)-YEAR(MAX(IF(C27="",$C$4,C27),$C$4)))*12+MONTH($C$3)-MONTH(MAX(IF(C27="",$C$4,C27),$C$4))-IF(DAY($C$3)&lt;DAY(MAX(IF(C27="",$C$4,C27),$C$4)),1,0)))/12,2),D27))</f>
        <v/>
      </c>
      <c r="F27" s="17">
        <f>IF(B27="","",SUMIFS('Leave log'!$E$5:$E$304,'Leave log'!$A$5:$A$304,B27,'Leave log'!$B$5:$B$304,"Vacation",'Leave log'!$C$5:$C$304,"&gt;="&amp;$C$4,'Leave log'!$C$5:$C$304,"&lt;"&amp;EDATE($C$4,12)))</f>
        <v/>
      </c>
      <c r="G27" s="18">
        <f>IF(B27="","",ROUND(E27-F27,2))</f>
        <v/>
      </c>
      <c r="H27" s="17">
        <f>IF(Employees!E21="","",Employees!E21)</f>
        <v/>
      </c>
      <c r="I27" s="17">
        <f>IF(B27="","",SUMIFS('Leave log'!$E$5:$E$304,'Leave log'!$A$5:$A$304,B27,'Leave log'!$B$5:$B$304,"Sick",'Leave log'!$C$5:$C$304,"&gt;="&amp;$C$4,'Leave log'!$C$5:$C$304,"&lt;"&amp;EDATE($C$4,12)))</f>
        <v/>
      </c>
      <c r="J27" s="18">
        <f>IF(OR(B27="",H27=""),"",ROUND(H27-I27,2))</f>
        <v/>
      </c>
      <c r="K27" s="19">
        <f>IF(B27="","",IF(OR(G27&lt;0,AND(J27&lt;&gt;"",J27&lt;0)),"Over",IF(G27&lt;=2,"Low","OK")))</f>
        <v/>
      </c>
    </row>
    <row r="28" ht="18" customHeight="1">
      <c r="A28" s="14">
        <f>IF(B28="","",ROW()-10)</f>
        <v/>
      </c>
      <c r="B28" s="15">
        <f>IF(Employees!B22="","",Employees!B22)</f>
        <v/>
      </c>
      <c r="C28" s="16">
        <f>IF(Employees!C22="","",Employees!C22)</f>
        <v/>
      </c>
      <c r="D28" s="17">
        <f>IF(Employees!D22="","",Employees!D22)</f>
        <v/>
      </c>
      <c r="E28" s="17">
        <f>IF(B28="","",IF($C$6="Accrued to date",ROUND(D28*MIN(12,MAX(0,(YEAR($C$3)-YEAR(MAX(IF(C28="",$C$4,C28),$C$4)))*12+MONTH($C$3)-MONTH(MAX(IF(C28="",$C$4,C28),$C$4))-IF(DAY($C$3)&lt;DAY(MAX(IF(C28="",$C$4,C28),$C$4)),1,0)))/12,2),D28))</f>
        <v/>
      </c>
      <c r="F28" s="17">
        <f>IF(B28="","",SUMIFS('Leave log'!$E$5:$E$304,'Leave log'!$A$5:$A$304,B28,'Leave log'!$B$5:$B$304,"Vacation",'Leave log'!$C$5:$C$304,"&gt;="&amp;$C$4,'Leave log'!$C$5:$C$304,"&lt;"&amp;EDATE($C$4,12)))</f>
        <v/>
      </c>
      <c r="G28" s="18">
        <f>IF(B28="","",ROUND(E28-F28,2))</f>
        <v/>
      </c>
      <c r="H28" s="17">
        <f>IF(Employees!E22="","",Employees!E22)</f>
        <v/>
      </c>
      <c r="I28" s="17">
        <f>IF(B28="","",SUMIFS('Leave log'!$E$5:$E$304,'Leave log'!$A$5:$A$304,B28,'Leave log'!$B$5:$B$304,"Sick",'Leave log'!$C$5:$C$304,"&gt;="&amp;$C$4,'Leave log'!$C$5:$C$304,"&lt;"&amp;EDATE($C$4,12)))</f>
        <v/>
      </c>
      <c r="J28" s="18">
        <f>IF(OR(B28="",H28=""),"",ROUND(H28-I28,2))</f>
        <v/>
      </c>
      <c r="K28" s="19">
        <f>IF(B28="","",IF(OR(G28&lt;0,AND(J28&lt;&gt;"",J28&lt;0)),"Over",IF(G28&lt;=2,"Low","OK")))</f>
        <v/>
      </c>
    </row>
    <row r="29" ht="18" customHeight="1">
      <c r="A29" s="14">
        <f>IF(B29="","",ROW()-10)</f>
        <v/>
      </c>
      <c r="B29" s="15">
        <f>IF(Employees!B23="","",Employees!B23)</f>
        <v/>
      </c>
      <c r="C29" s="16">
        <f>IF(Employees!C23="","",Employees!C23)</f>
        <v/>
      </c>
      <c r="D29" s="17">
        <f>IF(Employees!D23="","",Employees!D23)</f>
        <v/>
      </c>
      <c r="E29" s="17">
        <f>IF(B29="","",IF($C$6="Accrued to date",ROUND(D29*MIN(12,MAX(0,(YEAR($C$3)-YEAR(MAX(IF(C29="",$C$4,C29),$C$4)))*12+MONTH($C$3)-MONTH(MAX(IF(C29="",$C$4,C29),$C$4))-IF(DAY($C$3)&lt;DAY(MAX(IF(C29="",$C$4,C29),$C$4)),1,0)))/12,2),D29))</f>
        <v/>
      </c>
      <c r="F29" s="17">
        <f>IF(B29="","",SUMIFS('Leave log'!$E$5:$E$304,'Leave log'!$A$5:$A$304,B29,'Leave log'!$B$5:$B$304,"Vacation",'Leave log'!$C$5:$C$304,"&gt;="&amp;$C$4,'Leave log'!$C$5:$C$304,"&lt;"&amp;EDATE($C$4,12)))</f>
        <v/>
      </c>
      <c r="G29" s="18">
        <f>IF(B29="","",ROUND(E29-F29,2))</f>
        <v/>
      </c>
      <c r="H29" s="17">
        <f>IF(Employees!E23="","",Employees!E23)</f>
        <v/>
      </c>
      <c r="I29" s="17">
        <f>IF(B29="","",SUMIFS('Leave log'!$E$5:$E$304,'Leave log'!$A$5:$A$304,B29,'Leave log'!$B$5:$B$304,"Sick",'Leave log'!$C$5:$C$304,"&gt;="&amp;$C$4,'Leave log'!$C$5:$C$304,"&lt;"&amp;EDATE($C$4,12)))</f>
        <v/>
      </c>
      <c r="J29" s="18">
        <f>IF(OR(B29="",H29=""),"",ROUND(H29-I29,2))</f>
        <v/>
      </c>
      <c r="K29" s="19">
        <f>IF(B29="","",IF(OR(G29&lt;0,AND(J29&lt;&gt;"",J29&lt;0)),"Over",IF(G29&lt;=2,"Low","OK")))</f>
        <v/>
      </c>
    </row>
    <row r="30" ht="18" customHeight="1">
      <c r="A30" s="14">
        <f>IF(B30="","",ROW()-10)</f>
        <v/>
      </c>
      <c r="B30" s="15">
        <f>IF(Employees!B24="","",Employees!B24)</f>
        <v/>
      </c>
      <c r="C30" s="16">
        <f>IF(Employees!C24="","",Employees!C24)</f>
        <v/>
      </c>
      <c r="D30" s="17">
        <f>IF(Employees!D24="","",Employees!D24)</f>
        <v/>
      </c>
      <c r="E30" s="17">
        <f>IF(B30="","",IF($C$6="Accrued to date",ROUND(D30*MIN(12,MAX(0,(YEAR($C$3)-YEAR(MAX(IF(C30="",$C$4,C30),$C$4)))*12+MONTH($C$3)-MONTH(MAX(IF(C30="",$C$4,C30),$C$4))-IF(DAY($C$3)&lt;DAY(MAX(IF(C30="",$C$4,C30),$C$4)),1,0)))/12,2),D30))</f>
        <v/>
      </c>
      <c r="F30" s="17">
        <f>IF(B30="","",SUMIFS('Leave log'!$E$5:$E$304,'Leave log'!$A$5:$A$304,B30,'Leave log'!$B$5:$B$304,"Vacation",'Leave log'!$C$5:$C$304,"&gt;="&amp;$C$4,'Leave log'!$C$5:$C$304,"&lt;"&amp;EDATE($C$4,12)))</f>
        <v/>
      </c>
      <c r="G30" s="18">
        <f>IF(B30="","",ROUND(E30-F30,2))</f>
        <v/>
      </c>
      <c r="H30" s="17">
        <f>IF(Employees!E24="","",Employees!E24)</f>
        <v/>
      </c>
      <c r="I30" s="17">
        <f>IF(B30="","",SUMIFS('Leave log'!$E$5:$E$304,'Leave log'!$A$5:$A$304,B30,'Leave log'!$B$5:$B$304,"Sick",'Leave log'!$C$5:$C$304,"&gt;="&amp;$C$4,'Leave log'!$C$5:$C$304,"&lt;"&amp;EDATE($C$4,12)))</f>
        <v/>
      </c>
      <c r="J30" s="18">
        <f>IF(OR(B30="",H30=""),"",ROUND(H30-I30,2))</f>
        <v/>
      </c>
      <c r="K30" s="19">
        <f>IF(B30="","",IF(OR(G30&lt;0,AND(J30&lt;&gt;"",J30&lt;0)),"Over",IF(G30&lt;=2,"Low","OK")))</f>
        <v/>
      </c>
    </row>
    <row r="31" ht="18" customHeight="1">
      <c r="A31" s="14">
        <f>IF(B31="","",ROW()-10)</f>
        <v/>
      </c>
      <c r="B31" s="15">
        <f>IF(Employees!B25="","",Employees!B25)</f>
        <v/>
      </c>
      <c r="C31" s="16">
        <f>IF(Employees!C25="","",Employees!C25)</f>
        <v/>
      </c>
      <c r="D31" s="17">
        <f>IF(Employees!D25="","",Employees!D25)</f>
        <v/>
      </c>
      <c r="E31" s="17">
        <f>IF(B31="","",IF($C$6="Accrued to date",ROUND(D31*MIN(12,MAX(0,(YEAR($C$3)-YEAR(MAX(IF(C31="",$C$4,C31),$C$4)))*12+MONTH($C$3)-MONTH(MAX(IF(C31="",$C$4,C31),$C$4))-IF(DAY($C$3)&lt;DAY(MAX(IF(C31="",$C$4,C31),$C$4)),1,0)))/12,2),D31))</f>
        <v/>
      </c>
      <c r="F31" s="17">
        <f>IF(B31="","",SUMIFS('Leave log'!$E$5:$E$304,'Leave log'!$A$5:$A$304,B31,'Leave log'!$B$5:$B$304,"Vacation",'Leave log'!$C$5:$C$304,"&gt;="&amp;$C$4,'Leave log'!$C$5:$C$304,"&lt;"&amp;EDATE($C$4,12)))</f>
        <v/>
      </c>
      <c r="G31" s="18">
        <f>IF(B31="","",ROUND(E31-F31,2))</f>
        <v/>
      </c>
      <c r="H31" s="17">
        <f>IF(Employees!E25="","",Employees!E25)</f>
        <v/>
      </c>
      <c r="I31" s="17">
        <f>IF(B31="","",SUMIFS('Leave log'!$E$5:$E$304,'Leave log'!$A$5:$A$304,B31,'Leave log'!$B$5:$B$304,"Sick",'Leave log'!$C$5:$C$304,"&gt;="&amp;$C$4,'Leave log'!$C$5:$C$304,"&lt;"&amp;EDATE($C$4,12)))</f>
        <v/>
      </c>
      <c r="J31" s="18">
        <f>IF(OR(B31="",H31=""),"",ROUND(H31-I31,2))</f>
        <v/>
      </c>
      <c r="K31" s="19">
        <f>IF(B31="","",IF(OR(G31&lt;0,AND(J31&lt;&gt;"",J31&lt;0)),"Over",IF(G31&lt;=2,"Low","OK")))</f>
        <v/>
      </c>
    </row>
    <row r="32" ht="18" customHeight="1">
      <c r="A32" s="14">
        <f>IF(B32="","",ROW()-10)</f>
        <v/>
      </c>
      <c r="B32" s="15">
        <f>IF(Employees!B26="","",Employees!B26)</f>
        <v/>
      </c>
      <c r="C32" s="16">
        <f>IF(Employees!C26="","",Employees!C26)</f>
        <v/>
      </c>
      <c r="D32" s="17">
        <f>IF(Employees!D26="","",Employees!D26)</f>
        <v/>
      </c>
      <c r="E32" s="17">
        <f>IF(B32="","",IF($C$6="Accrued to date",ROUND(D32*MIN(12,MAX(0,(YEAR($C$3)-YEAR(MAX(IF(C32="",$C$4,C32),$C$4)))*12+MONTH($C$3)-MONTH(MAX(IF(C32="",$C$4,C32),$C$4))-IF(DAY($C$3)&lt;DAY(MAX(IF(C32="",$C$4,C32),$C$4)),1,0)))/12,2),D32))</f>
        <v/>
      </c>
      <c r="F32" s="17">
        <f>IF(B32="","",SUMIFS('Leave log'!$E$5:$E$304,'Leave log'!$A$5:$A$304,B32,'Leave log'!$B$5:$B$304,"Vacation",'Leave log'!$C$5:$C$304,"&gt;="&amp;$C$4,'Leave log'!$C$5:$C$304,"&lt;"&amp;EDATE($C$4,12)))</f>
        <v/>
      </c>
      <c r="G32" s="18">
        <f>IF(B32="","",ROUND(E32-F32,2))</f>
        <v/>
      </c>
      <c r="H32" s="17">
        <f>IF(Employees!E26="","",Employees!E26)</f>
        <v/>
      </c>
      <c r="I32" s="17">
        <f>IF(B32="","",SUMIFS('Leave log'!$E$5:$E$304,'Leave log'!$A$5:$A$304,B32,'Leave log'!$B$5:$B$304,"Sick",'Leave log'!$C$5:$C$304,"&gt;="&amp;$C$4,'Leave log'!$C$5:$C$304,"&lt;"&amp;EDATE($C$4,12)))</f>
        <v/>
      </c>
      <c r="J32" s="18">
        <f>IF(OR(B32="",H32=""),"",ROUND(H32-I32,2))</f>
        <v/>
      </c>
      <c r="K32" s="19">
        <f>IF(B32="","",IF(OR(G32&lt;0,AND(J32&lt;&gt;"",J32&lt;0)),"Over",IF(G32&lt;=2,"Low","OK")))</f>
        <v/>
      </c>
    </row>
    <row r="33" ht="18" customHeight="1">
      <c r="A33" s="14">
        <f>IF(B33="","",ROW()-10)</f>
        <v/>
      </c>
      <c r="B33" s="15">
        <f>IF(Employees!B27="","",Employees!B27)</f>
        <v/>
      </c>
      <c r="C33" s="16">
        <f>IF(Employees!C27="","",Employees!C27)</f>
        <v/>
      </c>
      <c r="D33" s="17">
        <f>IF(Employees!D27="","",Employees!D27)</f>
        <v/>
      </c>
      <c r="E33" s="17">
        <f>IF(B33="","",IF($C$6="Accrued to date",ROUND(D33*MIN(12,MAX(0,(YEAR($C$3)-YEAR(MAX(IF(C33="",$C$4,C33),$C$4)))*12+MONTH($C$3)-MONTH(MAX(IF(C33="",$C$4,C33),$C$4))-IF(DAY($C$3)&lt;DAY(MAX(IF(C33="",$C$4,C33),$C$4)),1,0)))/12,2),D33))</f>
        <v/>
      </c>
      <c r="F33" s="17">
        <f>IF(B33="","",SUMIFS('Leave log'!$E$5:$E$304,'Leave log'!$A$5:$A$304,B33,'Leave log'!$B$5:$B$304,"Vacation",'Leave log'!$C$5:$C$304,"&gt;="&amp;$C$4,'Leave log'!$C$5:$C$304,"&lt;"&amp;EDATE($C$4,12)))</f>
        <v/>
      </c>
      <c r="G33" s="18">
        <f>IF(B33="","",ROUND(E33-F33,2))</f>
        <v/>
      </c>
      <c r="H33" s="17">
        <f>IF(Employees!E27="","",Employees!E27)</f>
        <v/>
      </c>
      <c r="I33" s="17">
        <f>IF(B33="","",SUMIFS('Leave log'!$E$5:$E$304,'Leave log'!$A$5:$A$304,B33,'Leave log'!$B$5:$B$304,"Sick",'Leave log'!$C$5:$C$304,"&gt;="&amp;$C$4,'Leave log'!$C$5:$C$304,"&lt;"&amp;EDATE($C$4,12)))</f>
        <v/>
      </c>
      <c r="J33" s="18">
        <f>IF(OR(B33="",H33=""),"",ROUND(H33-I33,2))</f>
        <v/>
      </c>
      <c r="K33" s="19">
        <f>IF(B33="","",IF(OR(G33&lt;0,AND(J33&lt;&gt;"",J33&lt;0)),"Over",IF(G33&lt;=2,"Low","OK")))</f>
        <v/>
      </c>
    </row>
    <row r="34" ht="18" customHeight="1">
      <c r="A34" s="14">
        <f>IF(B34="","",ROW()-10)</f>
        <v/>
      </c>
      <c r="B34" s="15">
        <f>IF(Employees!B28="","",Employees!B28)</f>
        <v/>
      </c>
      <c r="C34" s="16">
        <f>IF(Employees!C28="","",Employees!C28)</f>
        <v/>
      </c>
      <c r="D34" s="17">
        <f>IF(Employees!D28="","",Employees!D28)</f>
        <v/>
      </c>
      <c r="E34" s="17">
        <f>IF(B34="","",IF($C$6="Accrued to date",ROUND(D34*MIN(12,MAX(0,(YEAR($C$3)-YEAR(MAX(IF(C34="",$C$4,C34),$C$4)))*12+MONTH($C$3)-MONTH(MAX(IF(C34="",$C$4,C34),$C$4))-IF(DAY($C$3)&lt;DAY(MAX(IF(C34="",$C$4,C34),$C$4)),1,0)))/12,2),D34))</f>
        <v/>
      </c>
      <c r="F34" s="17">
        <f>IF(B34="","",SUMIFS('Leave log'!$E$5:$E$304,'Leave log'!$A$5:$A$304,B34,'Leave log'!$B$5:$B$304,"Vacation",'Leave log'!$C$5:$C$304,"&gt;="&amp;$C$4,'Leave log'!$C$5:$C$304,"&lt;"&amp;EDATE($C$4,12)))</f>
        <v/>
      </c>
      <c r="G34" s="18">
        <f>IF(B34="","",ROUND(E34-F34,2))</f>
        <v/>
      </c>
      <c r="H34" s="17">
        <f>IF(Employees!E28="","",Employees!E28)</f>
        <v/>
      </c>
      <c r="I34" s="17">
        <f>IF(B34="","",SUMIFS('Leave log'!$E$5:$E$304,'Leave log'!$A$5:$A$304,B34,'Leave log'!$B$5:$B$304,"Sick",'Leave log'!$C$5:$C$304,"&gt;="&amp;$C$4,'Leave log'!$C$5:$C$304,"&lt;"&amp;EDATE($C$4,12)))</f>
        <v/>
      </c>
      <c r="J34" s="18">
        <f>IF(OR(B34="",H34=""),"",ROUND(H34-I34,2))</f>
        <v/>
      </c>
      <c r="K34" s="19">
        <f>IF(B34="","",IF(OR(G34&lt;0,AND(J34&lt;&gt;"",J34&lt;0)),"Over",IF(G34&lt;=2,"Low","OK")))</f>
        <v/>
      </c>
    </row>
    <row r="35" ht="18" customHeight="1">
      <c r="A35" s="14">
        <f>IF(B35="","",ROW()-10)</f>
        <v/>
      </c>
      <c r="B35" s="15">
        <f>IF(Employees!B29="","",Employees!B29)</f>
        <v/>
      </c>
      <c r="C35" s="16">
        <f>IF(Employees!C29="","",Employees!C29)</f>
        <v/>
      </c>
      <c r="D35" s="17">
        <f>IF(Employees!D29="","",Employees!D29)</f>
        <v/>
      </c>
      <c r="E35" s="17">
        <f>IF(B35="","",IF($C$6="Accrued to date",ROUND(D35*MIN(12,MAX(0,(YEAR($C$3)-YEAR(MAX(IF(C35="",$C$4,C35),$C$4)))*12+MONTH($C$3)-MONTH(MAX(IF(C35="",$C$4,C35),$C$4))-IF(DAY($C$3)&lt;DAY(MAX(IF(C35="",$C$4,C35),$C$4)),1,0)))/12,2),D35))</f>
        <v/>
      </c>
      <c r="F35" s="17">
        <f>IF(B35="","",SUMIFS('Leave log'!$E$5:$E$304,'Leave log'!$A$5:$A$304,B35,'Leave log'!$B$5:$B$304,"Vacation",'Leave log'!$C$5:$C$304,"&gt;="&amp;$C$4,'Leave log'!$C$5:$C$304,"&lt;"&amp;EDATE($C$4,12)))</f>
        <v/>
      </c>
      <c r="G35" s="18">
        <f>IF(B35="","",ROUND(E35-F35,2))</f>
        <v/>
      </c>
      <c r="H35" s="17">
        <f>IF(Employees!E29="","",Employees!E29)</f>
        <v/>
      </c>
      <c r="I35" s="17">
        <f>IF(B35="","",SUMIFS('Leave log'!$E$5:$E$304,'Leave log'!$A$5:$A$304,B35,'Leave log'!$B$5:$B$304,"Sick",'Leave log'!$C$5:$C$304,"&gt;="&amp;$C$4,'Leave log'!$C$5:$C$304,"&lt;"&amp;EDATE($C$4,12)))</f>
        <v/>
      </c>
      <c r="J35" s="18">
        <f>IF(OR(B35="",H35=""),"",ROUND(H35-I35,2))</f>
        <v/>
      </c>
      <c r="K35" s="19">
        <f>IF(B35="","",IF(OR(G35&lt;0,AND(J35&lt;&gt;"",J35&lt;0)),"Over",IF(G35&lt;=2,"Low","OK")))</f>
        <v/>
      </c>
    </row>
    <row r="36" ht="18" customHeight="1">
      <c r="A36" s="14">
        <f>IF(B36="","",ROW()-10)</f>
        <v/>
      </c>
      <c r="B36" s="15">
        <f>IF(Employees!B30="","",Employees!B30)</f>
        <v/>
      </c>
      <c r="C36" s="16">
        <f>IF(Employees!C30="","",Employees!C30)</f>
        <v/>
      </c>
      <c r="D36" s="17">
        <f>IF(Employees!D30="","",Employees!D30)</f>
        <v/>
      </c>
      <c r="E36" s="17">
        <f>IF(B36="","",IF($C$6="Accrued to date",ROUND(D36*MIN(12,MAX(0,(YEAR($C$3)-YEAR(MAX(IF(C36="",$C$4,C36),$C$4)))*12+MONTH($C$3)-MONTH(MAX(IF(C36="",$C$4,C36),$C$4))-IF(DAY($C$3)&lt;DAY(MAX(IF(C36="",$C$4,C36),$C$4)),1,0)))/12,2),D36))</f>
        <v/>
      </c>
      <c r="F36" s="17">
        <f>IF(B36="","",SUMIFS('Leave log'!$E$5:$E$304,'Leave log'!$A$5:$A$304,B36,'Leave log'!$B$5:$B$304,"Vacation",'Leave log'!$C$5:$C$304,"&gt;="&amp;$C$4,'Leave log'!$C$5:$C$304,"&lt;"&amp;EDATE($C$4,12)))</f>
        <v/>
      </c>
      <c r="G36" s="18">
        <f>IF(B36="","",ROUND(E36-F36,2))</f>
        <v/>
      </c>
      <c r="H36" s="17">
        <f>IF(Employees!E30="","",Employees!E30)</f>
        <v/>
      </c>
      <c r="I36" s="17">
        <f>IF(B36="","",SUMIFS('Leave log'!$E$5:$E$304,'Leave log'!$A$5:$A$304,B36,'Leave log'!$B$5:$B$304,"Sick",'Leave log'!$C$5:$C$304,"&gt;="&amp;$C$4,'Leave log'!$C$5:$C$304,"&lt;"&amp;EDATE($C$4,12)))</f>
        <v/>
      </c>
      <c r="J36" s="18">
        <f>IF(OR(B36="",H36=""),"",ROUND(H36-I36,2))</f>
        <v/>
      </c>
      <c r="K36" s="19">
        <f>IF(B36="","",IF(OR(G36&lt;0,AND(J36&lt;&gt;"",J36&lt;0)),"Over",IF(G36&lt;=2,"Low","OK")))</f>
        <v/>
      </c>
    </row>
    <row r="37" ht="18" customHeight="1">
      <c r="A37" s="14">
        <f>IF(B37="","",ROW()-10)</f>
        <v/>
      </c>
      <c r="B37" s="15">
        <f>IF(Employees!B31="","",Employees!B31)</f>
        <v/>
      </c>
      <c r="C37" s="16">
        <f>IF(Employees!C31="","",Employees!C31)</f>
        <v/>
      </c>
      <c r="D37" s="17">
        <f>IF(Employees!D31="","",Employees!D31)</f>
        <v/>
      </c>
      <c r="E37" s="17">
        <f>IF(B37="","",IF($C$6="Accrued to date",ROUND(D37*MIN(12,MAX(0,(YEAR($C$3)-YEAR(MAX(IF(C37="",$C$4,C37),$C$4)))*12+MONTH($C$3)-MONTH(MAX(IF(C37="",$C$4,C37),$C$4))-IF(DAY($C$3)&lt;DAY(MAX(IF(C37="",$C$4,C37),$C$4)),1,0)))/12,2),D37))</f>
        <v/>
      </c>
      <c r="F37" s="17">
        <f>IF(B37="","",SUMIFS('Leave log'!$E$5:$E$304,'Leave log'!$A$5:$A$304,B37,'Leave log'!$B$5:$B$304,"Vacation",'Leave log'!$C$5:$C$304,"&gt;="&amp;$C$4,'Leave log'!$C$5:$C$304,"&lt;"&amp;EDATE($C$4,12)))</f>
        <v/>
      </c>
      <c r="G37" s="18">
        <f>IF(B37="","",ROUND(E37-F37,2))</f>
        <v/>
      </c>
      <c r="H37" s="17">
        <f>IF(Employees!E31="","",Employees!E31)</f>
        <v/>
      </c>
      <c r="I37" s="17">
        <f>IF(B37="","",SUMIFS('Leave log'!$E$5:$E$304,'Leave log'!$A$5:$A$304,B37,'Leave log'!$B$5:$B$304,"Sick",'Leave log'!$C$5:$C$304,"&gt;="&amp;$C$4,'Leave log'!$C$5:$C$304,"&lt;"&amp;EDATE($C$4,12)))</f>
        <v/>
      </c>
      <c r="J37" s="18">
        <f>IF(OR(B37="",H37=""),"",ROUND(H37-I37,2))</f>
        <v/>
      </c>
      <c r="K37" s="19">
        <f>IF(B37="","",IF(OR(G37&lt;0,AND(J37&lt;&gt;"",J37&lt;0)),"Over",IF(G37&lt;=2,"Low","OK")))</f>
        <v/>
      </c>
    </row>
    <row r="38" ht="18" customHeight="1">
      <c r="A38" s="14">
        <f>IF(B38="","",ROW()-10)</f>
        <v/>
      </c>
      <c r="B38" s="15">
        <f>IF(Employees!B32="","",Employees!B32)</f>
        <v/>
      </c>
      <c r="C38" s="16">
        <f>IF(Employees!C32="","",Employees!C32)</f>
        <v/>
      </c>
      <c r="D38" s="17">
        <f>IF(Employees!D32="","",Employees!D32)</f>
        <v/>
      </c>
      <c r="E38" s="17">
        <f>IF(B38="","",IF($C$6="Accrued to date",ROUND(D38*MIN(12,MAX(0,(YEAR($C$3)-YEAR(MAX(IF(C38="",$C$4,C38),$C$4)))*12+MONTH($C$3)-MONTH(MAX(IF(C38="",$C$4,C38),$C$4))-IF(DAY($C$3)&lt;DAY(MAX(IF(C38="",$C$4,C38),$C$4)),1,0)))/12,2),D38))</f>
        <v/>
      </c>
      <c r="F38" s="17">
        <f>IF(B38="","",SUMIFS('Leave log'!$E$5:$E$304,'Leave log'!$A$5:$A$304,B38,'Leave log'!$B$5:$B$304,"Vacation",'Leave log'!$C$5:$C$304,"&gt;="&amp;$C$4,'Leave log'!$C$5:$C$304,"&lt;"&amp;EDATE($C$4,12)))</f>
        <v/>
      </c>
      <c r="G38" s="18">
        <f>IF(B38="","",ROUND(E38-F38,2))</f>
        <v/>
      </c>
      <c r="H38" s="17">
        <f>IF(Employees!E32="","",Employees!E32)</f>
        <v/>
      </c>
      <c r="I38" s="17">
        <f>IF(B38="","",SUMIFS('Leave log'!$E$5:$E$304,'Leave log'!$A$5:$A$304,B38,'Leave log'!$B$5:$B$304,"Sick",'Leave log'!$C$5:$C$304,"&gt;="&amp;$C$4,'Leave log'!$C$5:$C$304,"&lt;"&amp;EDATE($C$4,12)))</f>
        <v/>
      </c>
      <c r="J38" s="18">
        <f>IF(OR(B38="",H38=""),"",ROUND(H38-I38,2))</f>
        <v/>
      </c>
      <c r="K38" s="19">
        <f>IF(B38="","",IF(OR(G38&lt;0,AND(J38&lt;&gt;"",J38&lt;0)),"Over",IF(G38&lt;=2,"Low","OK")))</f>
        <v/>
      </c>
    </row>
    <row r="39" ht="18" customHeight="1">
      <c r="A39" s="14">
        <f>IF(B39="","",ROW()-10)</f>
        <v/>
      </c>
      <c r="B39" s="15">
        <f>IF(Employees!B33="","",Employees!B33)</f>
        <v/>
      </c>
      <c r="C39" s="16">
        <f>IF(Employees!C33="","",Employees!C33)</f>
        <v/>
      </c>
      <c r="D39" s="17">
        <f>IF(Employees!D33="","",Employees!D33)</f>
        <v/>
      </c>
      <c r="E39" s="17">
        <f>IF(B39="","",IF($C$6="Accrued to date",ROUND(D39*MIN(12,MAX(0,(YEAR($C$3)-YEAR(MAX(IF(C39="",$C$4,C39),$C$4)))*12+MONTH($C$3)-MONTH(MAX(IF(C39="",$C$4,C39),$C$4))-IF(DAY($C$3)&lt;DAY(MAX(IF(C39="",$C$4,C39),$C$4)),1,0)))/12,2),D39))</f>
        <v/>
      </c>
      <c r="F39" s="17">
        <f>IF(B39="","",SUMIFS('Leave log'!$E$5:$E$304,'Leave log'!$A$5:$A$304,B39,'Leave log'!$B$5:$B$304,"Vacation",'Leave log'!$C$5:$C$304,"&gt;="&amp;$C$4,'Leave log'!$C$5:$C$304,"&lt;"&amp;EDATE($C$4,12)))</f>
        <v/>
      </c>
      <c r="G39" s="18">
        <f>IF(B39="","",ROUND(E39-F39,2))</f>
        <v/>
      </c>
      <c r="H39" s="17">
        <f>IF(Employees!E33="","",Employees!E33)</f>
        <v/>
      </c>
      <c r="I39" s="17">
        <f>IF(B39="","",SUMIFS('Leave log'!$E$5:$E$304,'Leave log'!$A$5:$A$304,B39,'Leave log'!$B$5:$B$304,"Sick",'Leave log'!$C$5:$C$304,"&gt;="&amp;$C$4,'Leave log'!$C$5:$C$304,"&lt;"&amp;EDATE($C$4,12)))</f>
        <v/>
      </c>
      <c r="J39" s="18">
        <f>IF(OR(B39="",H39=""),"",ROUND(H39-I39,2))</f>
        <v/>
      </c>
      <c r="K39" s="19">
        <f>IF(B39="","",IF(OR(G39&lt;0,AND(J39&lt;&gt;"",J39&lt;0)),"Over",IF(G39&lt;=2,"Low","OK")))</f>
        <v/>
      </c>
    </row>
    <row r="40" ht="18" customHeight="1">
      <c r="A40" s="14">
        <f>IF(B40="","",ROW()-10)</f>
        <v/>
      </c>
      <c r="B40" s="15">
        <f>IF(Employees!B34="","",Employees!B34)</f>
        <v/>
      </c>
      <c r="C40" s="16">
        <f>IF(Employees!C34="","",Employees!C34)</f>
        <v/>
      </c>
      <c r="D40" s="17">
        <f>IF(Employees!D34="","",Employees!D34)</f>
        <v/>
      </c>
      <c r="E40" s="17">
        <f>IF(B40="","",IF($C$6="Accrued to date",ROUND(D40*MIN(12,MAX(0,(YEAR($C$3)-YEAR(MAX(IF(C40="",$C$4,C40),$C$4)))*12+MONTH($C$3)-MONTH(MAX(IF(C40="",$C$4,C40),$C$4))-IF(DAY($C$3)&lt;DAY(MAX(IF(C40="",$C$4,C40),$C$4)),1,0)))/12,2),D40))</f>
        <v/>
      </c>
      <c r="F40" s="17">
        <f>IF(B40="","",SUMIFS('Leave log'!$E$5:$E$304,'Leave log'!$A$5:$A$304,B40,'Leave log'!$B$5:$B$304,"Vacation",'Leave log'!$C$5:$C$304,"&gt;="&amp;$C$4,'Leave log'!$C$5:$C$304,"&lt;"&amp;EDATE($C$4,12)))</f>
        <v/>
      </c>
      <c r="G40" s="18">
        <f>IF(B40="","",ROUND(E40-F40,2))</f>
        <v/>
      </c>
      <c r="H40" s="17">
        <f>IF(Employees!E34="","",Employees!E34)</f>
        <v/>
      </c>
      <c r="I40" s="17">
        <f>IF(B40="","",SUMIFS('Leave log'!$E$5:$E$304,'Leave log'!$A$5:$A$304,B40,'Leave log'!$B$5:$B$304,"Sick",'Leave log'!$C$5:$C$304,"&gt;="&amp;$C$4,'Leave log'!$C$5:$C$304,"&lt;"&amp;EDATE($C$4,12)))</f>
        <v/>
      </c>
      <c r="J40" s="18">
        <f>IF(OR(B40="",H40=""),"",ROUND(H40-I40,2))</f>
        <v/>
      </c>
      <c r="K40" s="19">
        <f>IF(B40="","",IF(OR(G40&lt;0,AND(J40&lt;&gt;"",J40&lt;0)),"Over",IF(G40&lt;=2,"Low","OK")))</f>
        <v/>
      </c>
    </row>
    <row r="41">
      <c r="A41" s="20" t="inlineStr">
        <is>
          <t>All staff</t>
        </is>
      </c>
      <c r="B41" s="21" t="n"/>
      <c r="C41" s="21" t="n"/>
      <c r="D41" s="22">
        <f>SUM(D11:D40)</f>
        <v/>
      </c>
      <c r="E41" s="22">
        <f>SUM(E11:E40)</f>
        <v/>
      </c>
      <c r="F41" s="22">
        <f>SUM(F11:F40)</f>
        <v/>
      </c>
      <c r="G41" s="22">
        <f>SUM(G11:G40)</f>
        <v/>
      </c>
      <c r="H41" s="22">
        <f>SUM(H11:H40)</f>
        <v/>
      </c>
      <c r="I41" s="22">
        <f>SUM(I11:I40)</f>
        <v/>
      </c>
      <c r="J41" s="22">
        <f>SUM(J11:J40)</f>
        <v/>
      </c>
      <c r="K41" s="23" t="n"/>
    </row>
    <row r="43">
      <c r="A43" s="24"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20">
    <mergeCell ref="A41:C41"/>
    <mergeCell ref="G8:H8"/>
    <mergeCell ref="A1:K1"/>
    <mergeCell ref="E8:F8"/>
    <mergeCell ref="A6:B6"/>
    <mergeCell ref="D6:K6"/>
    <mergeCell ref="I8:K8"/>
    <mergeCell ref="C9:D9"/>
    <mergeCell ref="E9:F9"/>
    <mergeCell ref="A3:B3"/>
    <mergeCell ref="I9:K9"/>
    <mergeCell ref="A5:B5"/>
    <mergeCell ref="A2:K2"/>
    <mergeCell ref="D4:K4"/>
    <mergeCell ref="C8:D8"/>
    <mergeCell ref="A4:B4"/>
    <mergeCell ref="D3:K3"/>
    <mergeCell ref="A43:K43"/>
    <mergeCell ref="D5:K5"/>
    <mergeCell ref="G9:H9"/>
  </mergeCells>
  <conditionalFormatting sqref="A11:K40">
    <cfRule type="expression" priority="1" dxfId="0" stopIfTrue="1">
      <formula>$K11="Over"</formula>
    </cfRule>
    <cfRule type="expression" priority="2" dxfId="1">
      <formula>$K11="Low"</formula>
    </cfRule>
  </conditionalFormatting>
  <conditionalFormatting sqref="K11:K40">
    <cfRule type="cellIs" priority="3" operator="equal" dxfId="2">
      <formula>"OK"</formula>
    </cfRule>
  </conditionalFormatting>
  <dataValidations count="2">
    <dataValidation sqref="C5" showDropDown="0" showInputMessage="0" showErrorMessage="1" allowBlank="0" errorTitle="Days" error="Working days or Calendar days." type="list">
      <formula1>"Working days,Calendar days"</formula1>
    </dataValidation>
    <dataValidation sqref="C6" showDropDown="0" showInputMessage="0" showErrorMessage="1" allowBlank="0" errorTitle="Balance" error="Full entitlement or Accrued to date." type="list">
      <formula1>"Full entitlement,Accrued to date"</formula1>
    </dataValidation>
  </dataValidations>
  <printOptions horizontalCentered="1"/>
  <pageMargins left="0.5" right="0.5" top="0.6" bottom="0.7" header="0.5" footer="0.3"/>
  <pageSetup orientation="landscape" paperSize="9" fitToHeight="1"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2.xml><?xml version="1.0" encoding="utf-8"?>
<worksheet xmlns="http://schemas.openxmlformats.org/spreadsheetml/2006/main">
  <sheetPr>
    <outlinePr summaryBelow="1" summaryRight="1"/>
    <pageSetUpPr fitToPage="1"/>
  </sheetPr>
  <dimension ref="A1:F3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24" customWidth="1" min="2" max="2"/>
    <col width="14" customWidth="1" min="3" max="3"/>
    <col width="16" customWidth="1" min="4" max="4"/>
    <col width="16" customWidth="1" min="5" max="5"/>
    <col width="30" customWidth="1" min="6" max="6"/>
  </cols>
  <sheetData>
    <row r="1" ht="30" customHeight="1">
      <c r="A1" s="1" t="inlineStr">
        <is>
          <t>Employees</t>
        </is>
      </c>
    </row>
    <row r="2">
      <c r="A2" s="2" t="inlineStr">
        <is>
          <t>One row per person: start date and the annual entitlement in days for vacation and sick leave.</t>
        </is>
      </c>
    </row>
    <row r="3">
      <c r="A3" s="6" t="inlineStr">
        <is>
          <t>Yellow cells are yours to fill in. White cells are worked out for you and locked (Review › Unprotect Sheet, no password, if you need to change them).</t>
        </is>
      </c>
    </row>
    <row r="4" ht="30" customHeight="1">
      <c r="A4" s="13" t="inlineStr">
        <is>
          <t>#</t>
        </is>
      </c>
      <c r="B4" s="13" t="inlineStr">
        <is>
          <t>Employee</t>
        </is>
      </c>
      <c r="C4" s="13" t="inlineStr">
        <is>
          <t>Start date</t>
        </is>
      </c>
      <c r="D4" s="13" t="inlineStr">
        <is>
          <t>Vacation days / year</t>
        </is>
      </c>
      <c r="E4" s="13" t="inlineStr">
        <is>
          <t>Sick days / year</t>
        </is>
      </c>
      <c r="F4" s="13" t="inlineStr">
        <is>
          <t>Notes</t>
        </is>
      </c>
    </row>
    <row r="5" ht="18" customHeight="1">
      <c r="A5" s="14">
        <f>IF(B5="","",ROW()-4)</f>
        <v/>
      </c>
      <c r="B5" s="25" t="inlineStr">
        <is>
          <t>Alex Example</t>
        </is>
      </c>
      <c r="C5" s="4" t="n">
        <v>45352</v>
      </c>
      <c r="D5" s="26" t="n">
        <v>20</v>
      </c>
      <c r="E5" s="26" t="n">
        <v>10</v>
      </c>
      <c r="F5" s="25" t="n"/>
    </row>
    <row r="6" ht="18" customHeight="1">
      <c r="A6" s="14">
        <f>IF(B6="","",ROW()-4)</f>
        <v/>
      </c>
      <c r="B6" s="25" t="inlineStr">
        <is>
          <t>Jordan Sample</t>
        </is>
      </c>
      <c r="C6" s="4" t="n">
        <v>45853</v>
      </c>
      <c r="D6" s="26" t="n">
        <v>15</v>
      </c>
      <c r="E6" s="26" t="n">
        <v>10</v>
      </c>
      <c r="F6" s="25" t="n"/>
    </row>
    <row r="7" ht="18" customHeight="1">
      <c r="A7" s="14">
        <f>IF(B7="","",ROW()-4)</f>
        <v/>
      </c>
      <c r="B7" s="25" t="inlineStr">
        <is>
          <t>Sam Specimen</t>
        </is>
      </c>
      <c r="C7" s="4" t="n">
        <v>46055</v>
      </c>
      <c r="D7" s="26" t="n">
        <v>14</v>
      </c>
      <c r="E7" s="26" t="n">
        <v>8</v>
      </c>
      <c r="F7" s="25" t="n"/>
    </row>
    <row r="8" ht="18" customHeight="1">
      <c r="A8" s="14">
        <f>IF(B8="","",ROW()-4)</f>
        <v/>
      </c>
      <c r="B8" s="25" t="n"/>
      <c r="C8" s="4" t="n"/>
      <c r="D8" s="26" t="n"/>
      <c r="E8" s="26" t="n"/>
      <c r="F8" s="25" t="n"/>
    </row>
    <row r="9" ht="18" customHeight="1">
      <c r="A9" s="14">
        <f>IF(B9="","",ROW()-4)</f>
        <v/>
      </c>
      <c r="B9" s="25" t="n"/>
      <c r="C9" s="4" t="n"/>
      <c r="D9" s="26" t="n"/>
      <c r="E9" s="26" t="n"/>
      <c r="F9" s="25" t="n"/>
    </row>
    <row r="10" ht="18" customHeight="1">
      <c r="A10" s="14">
        <f>IF(B10="","",ROW()-4)</f>
        <v/>
      </c>
      <c r="B10" s="25" t="n"/>
      <c r="C10" s="4" t="n"/>
      <c r="D10" s="26" t="n"/>
      <c r="E10" s="26" t="n"/>
      <c r="F10" s="25" t="n"/>
    </row>
    <row r="11" ht="18" customHeight="1">
      <c r="A11" s="14">
        <f>IF(B11="","",ROW()-4)</f>
        <v/>
      </c>
      <c r="B11" s="25" t="n"/>
      <c r="C11" s="4" t="n"/>
      <c r="D11" s="26" t="n"/>
      <c r="E11" s="26" t="n"/>
      <c r="F11" s="25" t="n"/>
    </row>
    <row r="12" ht="18" customHeight="1">
      <c r="A12" s="14">
        <f>IF(B12="","",ROW()-4)</f>
        <v/>
      </c>
      <c r="B12" s="25" t="n"/>
      <c r="C12" s="4" t="n"/>
      <c r="D12" s="26" t="n"/>
      <c r="E12" s="26" t="n"/>
      <c r="F12" s="25" t="n"/>
    </row>
    <row r="13" ht="18" customHeight="1">
      <c r="A13" s="14">
        <f>IF(B13="","",ROW()-4)</f>
        <v/>
      </c>
      <c r="B13" s="25" t="n"/>
      <c r="C13" s="4" t="n"/>
      <c r="D13" s="26" t="n"/>
      <c r="E13" s="26" t="n"/>
      <c r="F13" s="25" t="n"/>
    </row>
    <row r="14" ht="18" customHeight="1">
      <c r="A14" s="14">
        <f>IF(B14="","",ROW()-4)</f>
        <v/>
      </c>
      <c r="B14" s="25" t="n"/>
      <c r="C14" s="4" t="n"/>
      <c r="D14" s="26" t="n"/>
      <c r="E14" s="26" t="n"/>
      <c r="F14" s="25" t="n"/>
    </row>
    <row r="15" ht="18" customHeight="1">
      <c r="A15" s="14">
        <f>IF(B15="","",ROW()-4)</f>
        <v/>
      </c>
      <c r="B15" s="25" t="n"/>
      <c r="C15" s="4" t="n"/>
      <c r="D15" s="26" t="n"/>
      <c r="E15" s="26" t="n"/>
      <c r="F15" s="25" t="n"/>
    </row>
    <row r="16" ht="18" customHeight="1">
      <c r="A16" s="14">
        <f>IF(B16="","",ROW()-4)</f>
        <v/>
      </c>
      <c r="B16" s="25" t="n"/>
      <c r="C16" s="4" t="n"/>
      <c r="D16" s="26" t="n"/>
      <c r="E16" s="26" t="n"/>
      <c r="F16" s="25" t="n"/>
    </row>
    <row r="17" ht="18" customHeight="1">
      <c r="A17" s="14">
        <f>IF(B17="","",ROW()-4)</f>
        <v/>
      </c>
      <c r="B17" s="25" t="n"/>
      <c r="C17" s="4" t="n"/>
      <c r="D17" s="26" t="n"/>
      <c r="E17" s="26" t="n"/>
      <c r="F17" s="25" t="n"/>
    </row>
    <row r="18" ht="18" customHeight="1">
      <c r="A18" s="14">
        <f>IF(B18="","",ROW()-4)</f>
        <v/>
      </c>
      <c r="B18" s="25" t="n"/>
      <c r="C18" s="4" t="n"/>
      <c r="D18" s="26" t="n"/>
      <c r="E18" s="26" t="n"/>
      <c r="F18" s="25" t="n"/>
    </row>
    <row r="19" ht="18" customHeight="1">
      <c r="A19" s="14">
        <f>IF(B19="","",ROW()-4)</f>
        <v/>
      </c>
      <c r="B19" s="25" t="n"/>
      <c r="C19" s="4" t="n"/>
      <c r="D19" s="26" t="n"/>
      <c r="E19" s="26" t="n"/>
      <c r="F19" s="25" t="n"/>
    </row>
    <row r="20" ht="18" customHeight="1">
      <c r="A20" s="14">
        <f>IF(B20="","",ROW()-4)</f>
        <v/>
      </c>
      <c r="B20" s="25" t="n"/>
      <c r="C20" s="4" t="n"/>
      <c r="D20" s="26" t="n"/>
      <c r="E20" s="26" t="n"/>
      <c r="F20" s="25" t="n"/>
    </row>
    <row r="21" ht="18" customHeight="1">
      <c r="A21" s="14">
        <f>IF(B21="","",ROW()-4)</f>
        <v/>
      </c>
      <c r="B21" s="25" t="n"/>
      <c r="C21" s="4" t="n"/>
      <c r="D21" s="26" t="n"/>
      <c r="E21" s="26" t="n"/>
      <c r="F21" s="25" t="n"/>
    </row>
    <row r="22" ht="18" customHeight="1">
      <c r="A22" s="14">
        <f>IF(B22="","",ROW()-4)</f>
        <v/>
      </c>
      <c r="B22" s="25" t="n"/>
      <c r="C22" s="4" t="n"/>
      <c r="D22" s="26" t="n"/>
      <c r="E22" s="26" t="n"/>
      <c r="F22" s="25" t="n"/>
    </row>
    <row r="23" ht="18" customHeight="1">
      <c r="A23" s="14">
        <f>IF(B23="","",ROW()-4)</f>
        <v/>
      </c>
      <c r="B23" s="25" t="n"/>
      <c r="C23" s="4" t="n"/>
      <c r="D23" s="26" t="n"/>
      <c r="E23" s="26" t="n"/>
      <c r="F23" s="25" t="n"/>
    </row>
    <row r="24" ht="18" customHeight="1">
      <c r="A24" s="14">
        <f>IF(B24="","",ROW()-4)</f>
        <v/>
      </c>
      <c r="B24" s="25" t="n"/>
      <c r="C24" s="4" t="n"/>
      <c r="D24" s="26" t="n"/>
      <c r="E24" s="26" t="n"/>
      <c r="F24" s="25" t="n"/>
    </row>
    <row r="25" ht="18" customHeight="1">
      <c r="A25" s="14">
        <f>IF(B25="","",ROW()-4)</f>
        <v/>
      </c>
      <c r="B25" s="25" t="n"/>
      <c r="C25" s="4" t="n"/>
      <c r="D25" s="26" t="n"/>
      <c r="E25" s="26" t="n"/>
      <c r="F25" s="25" t="n"/>
    </row>
    <row r="26" ht="18" customHeight="1">
      <c r="A26" s="14">
        <f>IF(B26="","",ROW()-4)</f>
        <v/>
      </c>
      <c r="B26" s="25" t="n"/>
      <c r="C26" s="4" t="n"/>
      <c r="D26" s="26" t="n"/>
      <c r="E26" s="26" t="n"/>
      <c r="F26" s="25" t="n"/>
    </row>
    <row r="27" ht="18" customHeight="1">
      <c r="A27" s="14">
        <f>IF(B27="","",ROW()-4)</f>
        <v/>
      </c>
      <c r="B27" s="25" t="n"/>
      <c r="C27" s="4" t="n"/>
      <c r="D27" s="26" t="n"/>
      <c r="E27" s="26" t="n"/>
      <c r="F27" s="25" t="n"/>
    </row>
    <row r="28" ht="18" customHeight="1">
      <c r="A28" s="14">
        <f>IF(B28="","",ROW()-4)</f>
        <v/>
      </c>
      <c r="B28" s="25" t="n"/>
      <c r="C28" s="4" t="n"/>
      <c r="D28" s="26" t="n"/>
      <c r="E28" s="26" t="n"/>
      <c r="F28" s="25" t="n"/>
    </row>
    <row r="29" ht="18" customHeight="1">
      <c r="A29" s="14">
        <f>IF(B29="","",ROW()-4)</f>
        <v/>
      </c>
      <c r="B29" s="25" t="n"/>
      <c r="C29" s="4" t="n"/>
      <c r="D29" s="26" t="n"/>
      <c r="E29" s="26" t="n"/>
      <c r="F29" s="25" t="n"/>
    </row>
    <row r="30" ht="18" customHeight="1">
      <c r="A30" s="14">
        <f>IF(B30="","",ROW()-4)</f>
        <v/>
      </c>
      <c r="B30" s="25" t="n"/>
      <c r="C30" s="4" t="n"/>
      <c r="D30" s="26" t="n"/>
      <c r="E30" s="26" t="n"/>
      <c r="F30" s="25" t="n"/>
    </row>
    <row r="31" ht="18" customHeight="1">
      <c r="A31" s="14">
        <f>IF(B31="","",ROW()-4)</f>
        <v/>
      </c>
      <c r="B31" s="25" t="n"/>
      <c r="C31" s="4" t="n"/>
      <c r="D31" s="26" t="n"/>
      <c r="E31" s="26" t="n"/>
      <c r="F31" s="25" t="n"/>
    </row>
    <row r="32" ht="18" customHeight="1">
      <c r="A32" s="14">
        <f>IF(B32="","",ROW()-4)</f>
        <v/>
      </c>
      <c r="B32" s="25" t="n"/>
      <c r="C32" s="4" t="n"/>
      <c r="D32" s="26" t="n"/>
      <c r="E32" s="26" t="n"/>
      <c r="F32" s="25" t="n"/>
    </row>
    <row r="33" ht="18" customHeight="1">
      <c r="A33" s="14">
        <f>IF(B33="","",ROW()-4)</f>
        <v/>
      </c>
      <c r="B33" s="25" t="n"/>
      <c r="C33" s="4" t="n"/>
      <c r="D33" s="26" t="n"/>
      <c r="E33" s="26" t="n"/>
      <c r="F33" s="25" t="n"/>
    </row>
    <row r="34" ht="18" customHeight="1">
      <c r="A34" s="14">
        <f>IF(B34="","",ROW()-4)</f>
        <v/>
      </c>
      <c r="B34" s="25" t="n"/>
      <c r="C34" s="4" t="n"/>
      <c r="D34" s="26" t="n"/>
      <c r="E34" s="26" t="n"/>
      <c r="F34" s="25" t="n"/>
    </row>
    <row r="36">
      <c r="A36" s="24"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3">
    <mergeCell ref="A36:F36"/>
    <mergeCell ref="A2:F2"/>
    <mergeCell ref="A1:F1"/>
  </mergeCells>
  <dataValidations count="2">
    <dataValidation sqref="C5:C34" showDropDown="0" showInputMessage="0" showErrorMessage="1" allowBlank="1" errorTitle="Date" error="Enter a date." type="date" operator="greaterThan">
      <formula1>DATE(1950,1,1)</formula1>
    </dataValidation>
    <dataValidation sqref="D5:E34" showDropDown="0" showInputMessage="0" showErrorMessage="1" allowBlank="1" errorTitle="Days" error="Days per year, 0 to 366." type="decimal" operator="between">
      <formula1>0</formula1>
      <formula2>366</formula2>
    </dataValidation>
  </dataValidations>
  <printOptions horizontalCentered="1"/>
  <pageMargins left="0.5" right="0.5" top="0.6" bottom="0.7" header="0.5" footer="0.3"/>
  <pageSetup orientation="portrait" paperSize="9" fitToHeight="1"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3.xml><?xml version="1.0" encoding="utf-8"?>
<worksheet xmlns="http://schemas.openxmlformats.org/spreadsheetml/2006/main">
  <sheetPr>
    <outlinePr summaryBelow="1" summaryRight="1"/>
    <pageSetUpPr fitToPage="1"/>
  </sheetPr>
  <dimension ref="A1:F306"/>
  <sheetViews>
    <sheetView showGridLines="0" workbookViewId="0">
      <pane ySplit="4" topLeftCell="A5" activePane="bottomLeft" state="frozen"/>
      <selection pane="bottomLeft" activeCell="A1" sqref="A1"/>
    </sheetView>
  </sheetViews>
  <sheetFormatPr baseColWidth="8" defaultRowHeight="15"/>
  <cols>
    <col width="24" customWidth="1" min="1" max="1"/>
    <col width="12" customWidth="1" min="2" max="2"/>
    <col width="14" customWidth="1" min="3" max="3"/>
    <col width="14" customWidth="1" min="4" max="4"/>
    <col width="9" customWidth="1" min="5" max="5"/>
    <col width="36" customWidth="1" min="6" max="6"/>
  </cols>
  <sheetData>
    <row r="1" ht="30" customHeight="1">
      <c r="A1" s="1" t="inlineStr">
        <is>
          <t>Leave log</t>
        </is>
      </c>
    </row>
    <row r="2">
      <c r="A2" s="2" t="inlineStr">
        <is>
          <t>One row per spell of leave. Pick the employee and type from the dropdowns; Days is worked out (working days or calendar days, chosen on the Dashboard).</t>
        </is>
      </c>
    </row>
    <row r="3">
      <c r="A3" s="6" t="inlineStr">
        <is>
          <t>Yellow cells are yours to fill in. White cells are worked out for you and locked (Review › Unprotect Sheet, no password, if you need to change them).</t>
        </is>
      </c>
    </row>
    <row r="4" ht="30" customHeight="1">
      <c r="A4" s="13" t="inlineStr">
        <is>
          <t>Employee</t>
        </is>
      </c>
      <c r="B4" s="13" t="inlineStr">
        <is>
          <t>Type</t>
        </is>
      </c>
      <c r="C4" s="13" t="inlineStr">
        <is>
          <t>From</t>
        </is>
      </c>
      <c r="D4" s="13" t="inlineStr">
        <is>
          <t>To</t>
        </is>
      </c>
      <c r="E4" s="13" t="inlineStr">
        <is>
          <t>Days</t>
        </is>
      </c>
      <c r="F4" s="13" t="inlineStr">
        <is>
          <t>Notes</t>
        </is>
      </c>
    </row>
    <row r="5">
      <c r="A5" s="25" t="inlineStr">
        <is>
          <t>Alex Example</t>
        </is>
      </c>
      <c r="B5" s="5" t="inlineStr">
        <is>
          <t>Vacation</t>
        </is>
      </c>
      <c r="C5" s="4" t="n">
        <v>46062</v>
      </c>
      <c r="D5" s="4" t="n">
        <v>46066</v>
      </c>
      <c r="E5" s="17">
        <f>IF(OR(C5="",D5=""),"",IF(D5&lt;C5,"To &lt; From",IF(Dashboard!$C$5="Calendar days",D5-C5+1,NETWORKDAYS(C5,D5))))</f>
        <v/>
      </c>
      <c r="F5" s="25" t="inlineStr">
        <is>
          <t>Family trip</t>
        </is>
      </c>
    </row>
    <row r="6">
      <c r="A6" s="25" t="inlineStr">
        <is>
          <t>Alex Example</t>
        </is>
      </c>
      <c r="B6" s="5" t="inlineStr">
        <is>
          <t>Vacation</t>
        </is>
      </c>
      <c r="C6" s="4" t="n">
        <v>46174</v>
      </c>
      <c r="D6" s="4" t="n">
        <v>46175</v>
      </c>
      <c r="E6" s="17">
        <f>IF(OR(C6="",D6=""),"",IF(D6&lt;C6,"To &lt; From",IF(Dashboard!$C$5="Calendar days",D6-C6+1,NETWORKDAYS(C6,D6))))</f>
        <v/>
      </c>
      <c r="F6" s="25" t="inlineStr"/>
    </row>
    <row r="7">
      <c r="A7" s="25" t="inlineStr">
        <is>
          <t>Alex Example</t>
        </is>
      </c>
      <c r="B7" s="5" t="inlineStr">
        <is>
          <t>Sick</t>
        </is>
      </c>
      <c r="C7" s="4" t="n">
        <v>46097</v>
      </c>
      <c r="D7" s="4" t="n">
        <v>46097</v>
      </c>
      <c r="E7" s="17">
        <f>IF(OR(C7="",D7=""),"",IF(D7&lt;C7,"To &lt; From",IF(Dashboard!$C$5="Calendar days",D7-C7+1,NETWORKDAYS(C7,D7))))</f>
        <v/>
      </c>
      <c r="F7" s="25" t="inlineStr">
        <is>
          <t>Doctor's note</t>
        </is>
      </c>
    </row>
    <row r="8">
      <c r="A8" s="25" t="inlineStr">
        <is>
          <t>Jordan Sample</t>
        </is>
      </c>
      <c r="B8" s="5" t="inlineStr">
        <is>
          <t>Vacation</t>
        </is>
      </c>
      <c r="C8" s="4" t="n">
        <v>46118</v>
      </c>
      <c r="D8" s="4" t="n">
        <v>46122</v>
      </c>
      <c r="E8" s="17">
        <f>IF(OR(C8="",D8=""),"",IF(D8&lt;C8,"To &lt; From",IF(Dashboard!$C$5="Calendar days",D8-C8+1,NETWORKDAYS(C8,D8))))</f>
        <v/>
      </c>
      <c r="F8" s="25" t="inlineStr"/>
    </row>
    <row r="9">
      <c r="A9" s="25" t="inlineStr">
        <is>
          <t>Sam Specimen</t>
        </is>
      </c>
      <c r="B9" s="5" t="inlineStr">
        <is>
          <t>Sick</t>
        </is>
      </c>
      <c r="C9" s="4" t="n">
        <v>46146</v>
      </c>
      <c r="D9" s="4" t="n">
        <v>46147</v>
      </c>
      <c r="E9" s="17">
        <f>IF(OR(C9="",D9=""),"",IF(D9&lt;C9,"To &lt; From",IF(Dashboard!$C$5="Calendar days",D9-C9+1,NETWORKDAYS(C9,D9))))</f>
        <v/>
      </c>
      <c r="F9" s="25" t="inlineStr"/>
    </row>
    <row r="10">
      <c r="A10" s="25" t="n"/>
      <c r="B10" s="5" t="n"/>
      <c r="C10" s="4" t="n"/>
      <c r="D10" s="4" t="n"/>
      <c r="E10" s="17">
        <f>IF(OR(C10="",D10=""),"",IF(D10&lt;C10,"To &lt; From",IF(Dashboard!$C$5="Calendar days",D10-C10+1,NETWORKDAYS(C10,D10))))</f>
        <v/>
      </c>
      <c r="F10" s="25" t="n"/>
    </row>
    <row r="11">
      <c r="A11" s="25" t="n"/>
      <c r="B11" s="5" t="n"/>
      <c r="C11" s="4" t="n"/>
      <c r="D11" s="4" t="n"/>
      <c r="E11" s="17">
        <f>IF(OR(C11="",D11=""),"",IF(D11&lt;C11,"To &lt; From",IF(Dashboard!$C$5="Calendar days",D11-C11+1,NETWORKDAYS(C11,D11))))</f>
        <v/>
      </c>
      <c r="F11" s="25" t="n"/>
    </row>
    <row r="12">
      <c r="A12" s="25" t="n"/>
      <c r="B12" s="5" t="n"/>
      <c r="C12" s="4" t="n"/>
      <c r="D12" s="4" t="n"/>
      <c r="E12" s="17">
        <f>IF(OR(C12="",D12=""),"",IF(D12&lt;C12,"To &lt; From",IF(Dashboard!$C$5="Calendar days",D12-C12+1,NETWORKDAYS(C12,D12))))</f>
        <v/>
      </c>
      <c r="F12" s="25" t="n"/>
    </row>
    <row r="13">
      <c r="A13" s="25" t="n"/>
      <c r="B13" s="5" t="n"/>
      <c r="C13" s="4" t="n"/>
      <c r="D13" s="4" t="n"/>
      <c r="E13" s="17">
        <f>IF(OR(C13="",D13=""),"",IF(D13&lt;C13,"To &lt; From",IF(Dashboard!$C$5="Calendar days",D13-C13+1,NETWORKDAYS(C13,D13))))</f>
        <v/>
      </c>
      <c r="F13" s="25" t="n"/>
    </row>
    <row r="14">
      <c r="A14" s="25" t="n"/>
      <c r="B14" s="5" t="n"/>
      <c r="C14" s="4" t="n"/>
      <c r="D14" s="4" t="n"/>
      <c r="E14" s="17">
        <f>IF(OR(C14="",D14=""),"",IF(D14&lt;C14,"To &lt; From",IF(Dashboard!$C$5="Calendar days",D14-C14+1,NETWORKDAYS(C14,D14))))</f>
        <v/>
      </c>
      <c r="F14" s="25" t="n"/>
    </row>
    <row r="15">
      <c r="A15" s="25" t="n"/>
      <c r="B15" s="5" t="n"/>
      <c r="C15" s="4" t="n"/>
      <c r="D15" s="4" t="n"/>
      <c r="E15" s="17">
        <f>IF(OR(C15="",D15=""),"",IF(D15&lt;C15,"To &lt; From",IF(Dashboard!$C$5="Calendar days",D15-C15+1,NETWORKDAYS(C15,D15))))</f>
        <v/>
      </c>
      <c r="F15" s="25" t="n"/>
    </row>
    <row r="16">
      <c r="A16" s="25" t="n"/>
      <c r="B16" s="5" t="n"/>
      <c r="C16" s="4" t="n"/>
      <c r="D16" s="4" t="n"/>
      <c r="E16" s="17">
        <f>IF(OR(C16="",D16=""),"",IF(D16&lt;C16,"To &lt; From",IF(Dashboard!$C$5="Calendar days",D16-C16+1,NETWORKDAYS(C16,D16))))</f>
        <v/>
      </c>
      <c r="F16" s="25" t="n"/>
    </row>
    <row r="17">
      <c r="A17" s="25" t="n"/>
      <c r="B17" s="5" t="n"/>
      <c r="C17" s="4" t="n"/>
      <c r="D17" s="4" t="n"/>
      <c r="E17" s="17">
        <f>IF(OR(C17="",D17=""),"",IF(D17&lt;C17,"To &lt; From",IF(Dashboard!$C$5="Calendar days",D17-C17+1,NETWORKDAYS(C17,D17))))</f>
        <v/>
      </c>
      <c r="F17" s="25" t="n"/>
    </row>
    <row r="18">
      <c r="A18" s="25" t="n"/>
      <c r="B18" s="5" t="n"/>
      <c r="C18" s="4" t="n"/>
      <c r="D18" s="4" t="n"/>
      <c r="E18" s="17">
        <f>IF(OR(C18="",D18=""),"",IF(D18&lt;C18,"To &lt; From",IF(Dashboard!$C$5="Calendar days",D18-C18+1,NETWORKDAYS(C18,D18))))</f>
        <v/>
      </c>
      <c r="F18" s="25" t="n"/>
    </row>
    <row r="19">
      <c r="A19" s="25" t="n"/>
      <c r="B19" s="5" t="n"/>
      <c r="C19" s="4" t="n"/>
      <c r="D19" s="4" t="n"/>
      <c r="E19" s="17">
        <f>IF(OR(C19="",D19=""),"",IF(D19&lt;C19,"To &lt; From",IF(Dashboard!$C$5="Calendar days",D19-C19+1,NETWORKDAYS(C19,D19))))</f>
        <v/>
      </c>
      <c r="F19" s="25" t="n"/>
    </row>
    <row r="20">
      <c r="A20" s="25" t="n"/>
      <c r="B20" s="5" t="n"/>
      <c r="C20" s="4" t="n"/>
      <c r="D20" s="4" t="n"/>
      <c r="E20" s="17">
        <f>IF(OR(C20="",D20=""),"",IF(D20&lt;C20,"To &lt; From",IF(Dashboard!$C$5="Calendar days",D20-C20+1,NETWORKDAYS(C20,D20))))</f>
        <v/>
      </c>
      <c r="F20" s="25" t="n"/>
    </row>
    <row r="21">
      <c r="A21" s="25" t="n"/>
      <c r="B21" s="5" t="n"/>
      <c r="C21" s="4" t="n"/>
      <c r="D21" s="4" t="n"/>
      <c r="E21" s="17">
        <f>IF(OR(C21="",D21=""),"",IF(D21&lt;C21,"To &lt; From",IF(Dashboard!$C$5="Calendar days",D21-C21+1,NETWORKDAYS(C21,D21))))</f>
        <v/>
      </c>
      <c r="F21" s="25" t="n"/>
    </row>
    <row r="22">
      <c r="A22" s="25" t="n"/>
      <c r="B22" s="5" t="n"/>
      <c r="C22" s="4" t="n"/>
      <c r="D22" s="4" t="n"/>
      <c r="E22" s="17">
        <f>IF(OR(C22="",D22=""),"",IF(D22&lt;C22,"To &lt; From",IF(Dashboard!$C$5="Calendar days",D22-C22+1,NETWORKDAYS(C22,D22))))</f>
        <v/>
      </c>
      <c r="F22" s="25" t="n"/>
    </row>
    <row r="23">
      <c r="A23" s="25" t="n"/>
      <c r="B23" s="5" t="n"/>
      <c r="C23" s="4" t="n"/>
      <c r="D23" s="4" t="n"/>
      <c r="E23" s="17">
        <f>IF(OR(C23="",D23=""),"",IF(D23&lt;C23,"To &lt; From",IF(Dashboard!$C$5="Calendar days",D23-C23+1,NETWORKDAYS(C23,D23))))</f>
        <v/>
      </c>
      <c r="F23" s="25" t="n"/>
    </row>
    <row r="24">
      <c r="A24" s="25" t="n"/>
      <c r="B24" s="5" t="n"/>
      <c r="C24" s="4" t="n"/>
      <c r="D24" s="4" t="n"/>
      <c r="E24" s="17">
        <f>IF(OR(C24="",D24=""),"",IF(D24&lt;C24,"To &lt; From",IF(Dashboard!$C$5="Calendar days",D24-C24+1,NETWORKDAYS(C24,D24))))</f>
        <v/>
      </c>
      <c r="F24" s="25" t="n"/>
    </row>
    <row r="25">
      <c r="A25" s="25" t="n"/>
      <c r="B25" s="5" t="n"/>
      <c r="C25" s="4" t="n"/>
      <c r="D25" s="4" t="n"/>
      <c r="E25" s="17">
        <f>IF(OR(C25="",D25=""),"",IF(D25&lt;C25,"To &lt; From",IF(Dashboard!$C$5="Calendar days",D25-C25+1,NETWORKDAYS(C25,D25))))</f>
        <v/>
      </c>
      <c r="F25" s="25" t="n"/>
    </row>
    <row r="26">
      <c r="A26" s="25" t="n"/>
      <c r="B26" s="5" t="n"/>
      <c r="C26" s="4" t="n"/>
      <c r="D26" s="4" t="n"/>
      <c r="E26" s="17">
        <f>IF(OR(C26="",D26=""),"",IF(D26&lt;C26,"To &lt; From",IF(Dashboard!$C$5="Calendar days",D26-C26+1,NETWORKDAYS(C26,D26))))</f>
        <v/>
      </c>
      <c r="F26" s="25" t="n"/>
    </row>
    <row r="27">
      <c r="A27" s="25" t="n"/>
      <c r="B27" s="5" t="n"/>
      <c r="C27" s="4" t="n"/>
      <c r="D27" s="4" t="n"/>
      <c r="E27" s="17">
        <f>IF(OR(C27="",D27=""),"",IF(D27&lt;C27,"To &lt; From",IF(Dashboard!$C$5="Calendar days",D27-C27+1,NETWORKDAYS(C27,D27))))</f>
        <v/>
      </c>
      <c r="F27" s="25" t="n"/>
    </row>
    <row r="28">
      <c r="A28" s="25" t="n"/>
      <c r="B28" s="5" t="n"/>
      <c r="C28" s="4" t="n"/>
      <c r="D28" s="4" t="n"/>
      <c r="E28" s="17">
        <f>IF(OR(C28="",D28=""),"",IF(D28&lt;C28,"To &lt; From",IF(Dashboard!$C$5="Calendar days",D28-C28+1,NETWORKDAYS(C28,D28))))</f>
        <v/>
      </c>
      <c r="F28" s="25" t="n"/>
    </row>
    <row r="29">
      <c r="A29" s="25" t="n"/>
      <c r="B29" s="5" t="n"/>
      <c r="C29" s="4" t="n"/>
      <c r="D29" s="4" t="n"/>
      <c r="E29" s="17">
        <f>IF(OR(C29="",D29=""),"",IF(D29&lt;C29,"To &lt; From",IF(Dashboard!$C$5="Calendar days",D29-C29+1,NETWORKDAYS(C29,D29))))</f>
        <v/>
      </c>
      <c r="F29" s="25" t="n"/>
    </row>
    <row r="30">
      <c r="A30" s="25" t="n"/>
      <c r="B30" s="5" t="n"/>
      <c r="C30" s="4" t="n"/>
      <c r="D30" s="4" t="n"/>
      <c r="E30" s="17">
        <f>IF(OR(C30="",D30=""),"",IF(D30&lt;C30,"To &lt; From",IF(Dashboard!$C$5="Calendar days",D30-C30+1,NETWORKDAYS(C30,D30))))</f>
        <v/>
      </c>
      <c r="F30" s="25" t="n"/>
    </row>
    <row r="31">
      <c r="A31" s="25" t="n"/>
      <c r="B31" s="5" t="n"/>
      <c r="C31" s="4" t="n"/>
      <c r="D31" s="4" t="n"/>
      <c r="E31" s="17">
        <f>IF(OR(C31="",D31=""),"",IF(D31&lt;C31,"To &lt; From",IF(Dashboard!$C$5="Calendar days",D31-C31+1,NETWORKDAYS(C31,D31))))</f>
        <v/>
      </c>
      <c r="F31" s="25" t="n"/>
    </row>
    <row r="32">
      <c r="A32" s="25" t="n"/>
      <c r="B32" s="5" t="n"/>
      <c r="C32" s="4" t="n"/>
      <c r="D32" s="4" t="n"/>
      <c r="E32" s="17">
        <f>IF(OR(C32="",D32=""),"",IF(D32&lt;C32,"To &lt; From",IF(Dashboard!$C$5="Calendar days",D32-C32+1,NETWORKDAYS(C32,D32))))</f>
        <v/>
      </c>
      <c r="F32" s="25" t="n"/>
    </row>
    <row r="33">
      <c r="A33" s="25" t="n"/>
      <c r="B33" s="5" t="n"/>
      <c r="C33" s="4" t="n"/>
      <c r="D33" s="4" t="n"/>
      <c r="E33" s="17">
        <f>IF(OR(C33="",D33=""),"",IF(D33&lt;C33,"To &lt; From",IF(Dashboard!$C$5="Calendar days",D33-C33+1,NETWORKDAYS(C33,D33))))</f>
        <v/>
      </c>
      <c r="F33" s="25" t="n"/>
    </row>
    <row r="34">
      <c r="A34" s="25" t="n"/>
      <c r="B34" s="5" t="n"/>
      <c r="C34" s="4" t="n"/>
      <c r="D34" s="4" t="n"/>
      <c r="E34" s="17">
        <f>IF(OR(C34="",D34=""),"",IF(D34&lt;C34,"To &lt; From",IF(Dashboard!$C$5="Calendar days",D34-C34+1,NETWORKDAYS(C34,D34))))</f>
        <v/>
      </c>
      <c r="F34" s="25" t="n"/>
    </row>
    <row r="35">
      <c r="A35" s="25" t="n"/>
      <c r="B35" s="5" t="n"/>
      <c r="C35" s="4" t="n"/>
      <c r="D35" s="4" t="n"/>
      <c r="E35" s="17">
        <f>IF(OR(C35="",D35=""),"",IF(D35&lt;C35,"To &lt; From",IF(Dashboard!$C$5="Calendar days",D35-C35+1,NETWORKDAYS(C35,D35))))</f>
        <v/>
      </c>
      <c r="F35" s="25" t="n"/>
    </row>
    <row r="36">
      <c r="A36" s="25" t="n"/>
      <c r="B36" s="5" t="n"/>
      <c r="C36" s="4" t="n"/>
      <c r="D36" s="4" t="n"/>
      <c r="E36" s="17">
        <f>IF(OR(C36="",D36=""),"",IF(D36&lt;C36,"To &lt; From",IF(Dashboard!$C$5="Calendar days",D36-C36+1,NETWORKDAYS(C36,D36))))</f>
        <v/>
      </c>
      <c r="F36" s="25" t="n"/>
    </row>
    <row r="37">
      <c r="A37" s="25" t="n"/>
      <c r="B37" s="5" t="n"/>
      <c r="C37" s="4" t="n"/>
      <c r="D37" s="4" t="n"/>
      <c r="E37" s="17">
        <f>IF(OR(C37="",D37=""),"",IF(D37&lt;C37,"To &lt; From",IF(Dashboard!$C$5="Calendar days",D37-C37+1,NETWORKDAYS(C37,D37))))</f>
        <v/>
      </c>
      <c r="F37" s="25" t="n"/>
    </row>
    <row r="38">
      <c r="A38" s="25" t="n"/>
      <c r="B38" s="5" t="n"/>
      <c r="C38" s="4" t="n"/>
      <c r="D38" s="4" t="n"/>
      <c r="E38" s="17">
        <f>IF(OR(C38="",D38=""),"",IF(D38&lt;C38,"To &lt; From",IF(Dashboard!$C$5="Calendar days",D38-C38+1,NETWORKDAYS(C38,D38))))</f>
        <v/>
      </c>
      <c r="F38" s="25" t="n"/>
    </row>
    <row r="39">
      <c r="A39" s="25" t="n"/>
      <c r="B39" s="5" t="n"/>
      <c r="C39" s="4" t="n"/>
      <c r="D39" s="4" t="n"/>
      <c r="E39" s="17">
        <f>IF(OR(C39="",D39=""),"",IF(D39&lt;C39,"To &lt; From",IF(Dashboard!$C$5="Calendar days",D39-C39+1,NETWORKDAYS(C39,D39))))</f>
        <v/>
      </c>
      <c r="F39" s="25" t="n"/>
    </row>
    <row r="40">
      <c r="A40" s="25" t="n"/>
      <c r="B40" s="5" t="n"/>
      <c r="C40" s="4" t="n"/>
      <c r="D40" s="4" t="n"/>
      <c r="E40" s="17">
        <f>IF(OR(C40="",D40=""),"",IF(D40&lt;C40,"To &lt; From",IF(Dashboard!$C$5="Calendar days",D40-C40+1,NETWORKDAYS(C40,D40))))</f>
        <v/>
      </c>
      <c r="F40" s="25" t="n"/>
    </row>
    <row r="41">
      <c r="A41" s="25" t="n"/>
      <c r="B41" s="5" t="n"/>
      <c r="C41" s="4" t="n"/>
      <c r="D41" s="4" t="n"/>
      <c r="E41" s="17">
        <f>IF(OR(C41="",D41=""),"",IF(D41&lt;C41,"To &lt; From",IF(Dashboard!$C$5="Calendar days",D41-C41+1,NETWORKDAYS(C41,D41))))</f>
        <v/>
      </c>
      <c r="F41" s="25" t="n"/>
    </row>
    <row r="42">
      <c r="A42" s="25" t="n"/>
      <c r="B42" s="5" t="n"/>
      <c r="C42" s="4" t="n"/>
      <c r="D42" s="4" t="n"/>
      <c r="E42" s="17">
        <f>IF(OR(C42="",D42=""),"",IF(D42&lt;C42,"To &lt; From",IF(Dashboard!$C$5="Calendar days",D42-C42+1,NETWORKDAYS(C42,D42))))</f>
        <v/>
      </c>
      <c r="F42" s="25" t="n"/>
    </row>
    <row r="43">
      <c r="A43" s="25" t="n"/>
      <c r="B43" s="5" t="n"/>
      <c r="C43" s="4" t="n"/>
      <c r="D43" s="4" t="n"/>
      <c r="E43" s="17">
        <f>IF(OR(C43="",D43=""),"",IF(D43&lt;C43,"To &lt; From",IF(Dashboard!$C$5="Calendar days",D43-C43+1,NETWORKDAYS(C43,D43))))</f>
        <v/>
      </c>
      <c r="F43" s="25" t="n"/>
    </row>
    <row r="44">
      <c r="A44" s="25" t="n"/>
      <c r="B44" s="5" t="n"/>
      <c r="C44" s="4" t="n"/>
      <c r="D44" s="4" t="n"/>
      <c r="E44" s="17">
        <f>IF(OR(C44="",D44=""),"",IF(D44&lt;C44,"To &lt; From",IF(Dashboard!$C$5="Calendar days",D44-C44+1,NETWORKDAYS(C44,D44))))</f>
        <v/>
      </c>
      <c r="F44" s="25" t="n"/>
    </row>
    <row r="45">
      <c r="A45" s="25" t="n"/>
      <c r="B45" s="5" t="n"/>
      <c r="C45" s="4" t="n"/>
      <c r="D45" s="4" t="n"/>
      <c r="E45" s="17">
        <f>IF(OR(C45="",D45=""),"",IF(D45&lt;C45,"To &lt; From",IF(Dashboard!$C$5="Calendar days",D45-C45+1,NETWORKDAYS(C45,D45))))</f>
        <v/>
      </c>
      <c r="F45" s="25" t="n"/>
    </row>
    <row r="46">
      <c r="A46" s="25" t="n"/>
      <c r="B46" s="5" t="n"/>
      <c r="C46" s="4" t="n"/>
      <c r="D46" s="4" t="n"/>
      <c r="E46" s="17">
        <f>IF(OR(C46="",D46=""),"",IF(D46&lt;C46,"To &lt; From",IF(Dashboard!$C$5="Calendar days",D46-C46+1,NETWORKDAYS(C46,D46))))</f>
        <v/>
      </c>
      <c r="F46" s="25" t="n"/>
    </row>
    <row r="47">
      <c r="A47" s="25" t="n"/>
      <c r="B47" s="5" t="n"/>
      <c r="C47" s="4" t="n"/>
      <c r="D47" s="4" t="n"/>
      <c r="E47" s="17">
        <f>IF(OR(C47="",D47=""),"",IF(D47&lt;C47,"To &lt; From",IF(Dashboard!$C$5="Calendar days",D47-C47+1,NETWORKDAYS(C47,D47))))</f>
        <v/>
      </c>
      <c r="F47" s="25" t="n"/>
    </row>
    <row r="48">
      <c r="A48" s="25" t="n"/>
      <c r="B48" s="5" t="n"/>
      <c r="C48" s="4" t="n"/>
      <c r="D48" s="4" t="n"/>
      <c r="E48" s="17">
        <f>IF(OR(C48="",D48=""),"",IF(D48&lt;C48,"To &lt; From",IF(Dashboard!$C$5="Calendar days",D48-C48+1,NETWORKDAYS(C48,D48))))</f>
        <v/>
      </c>
      <c r="F48" s="25" t="n"/>
    </row>
    <row r="49">
      <c r="A49" s="25" t="n"/>
      <c r="B49" s="5" t="n"/>
      <c r="C49" s="4" t="n"/>
      <c r="D49" s="4" t="n"/>
      <c r="E49" s="17">
        <f>IF(OR(C49="",D49=""),"",IF(D49&lt;C49,"To &lt; From",IF(Dashboard!$C$5="Calendar days",D49-C49+1,NETWORKDAYS(C49,D49))))</f>
        <v/>
      </c>
      <c r="F49" s="25" t="n"/>
    </row>
    <row r="50">
      <c r="A50" s="25" t="n"/>
      <c r="B50" s="5" t="n"/>
      <c r="C50" s="4" t="n"/>
      <c r="D50" s="4" t="n"/>
      <c r="E50" s="17">
        <f>IF(OR(C50="",D50=""),"",IF(D50&lt;C50,"To &lt; From",IF(Dashboard!$C$5="Calendar days",D50-C50+1,NETWORKDAYS(C50,D50))))</f>
        <v/>
      </c>
      <c r="F50" s="25" t="n"/>
    </row>
    <row r="51">
      <c r="A51" s="25" t="n"/>
      <c r="B51" s="5" t="n"/>
      <c r="C51" s="4" t="n"/>
      <c r="D51" s="4" t="n"/>
      <c r="E51" s="17">
        <f>IF(OR(C51="",D51=""),"",IF(D51&lt;C51,"To &lt; From",IF(Dashboard!$C$5="Calendar days",D51-C51+1,NETWORKDAYS(C51,D51))))</f>
        <v/>
      </c>
      <c r="F51" s="25" t="n"/>
    </row>
    <row r="52">
      <c r="A52" s="25" t="n"/>
      <c r="B52" s="5" t="n"/>
      <c r="C52" s="4" t="n"/>
      <c r="D52" s="4" t="n"/>
      <c r="E52" s="17">
        <f>IF(OR(C52="",D52=""),"",IF(D52&lt;C52,"To &lt; From",IF(Dashboard!$C$5="Calendar days",D52-C52+1,NETWORKDAYS(C52,D52))))</f>
        <v/>
      </c>
      <c r="F52" s="25" t="n"/>
    </row>
    <row r="53">
      <c r="A53" s="25" t="n"/>
      <c r="B53" s="5" t="n"/>
      <c r="C53" s="4" t="n"/>
      <c r="D53" s="4" t="n"/>
      <c r="E53" s="17">
        <f>IF(OR(C53="",D53=""),"",IF(D53&lt;C53,"To &lt; From",IF(Dashboard!$C$5="Calendar days",D53-C53+1,NETWORKDAYS(C53,D53))))</f>
        <v/>
      </c>
      <c r="F53" s="25" t="n"/>
    </row>
    <row r="54">
      <c r="A54" s="25" t="n"/>
      <c r="B54" s="5" t="n"/>
      <c r="C54" s="4" t="n"/>
      <c r="D54" s="4" t="n"/>
      <c r="E54" s="17">
        <f>IF(OR(C54="",D54=""),"",IF(D54&lt;C54,"To &lt; From",IF(Dashboard!$C$5="Calendar days",D54-C54+1,NETWORKDAYS(C54,D54))))</f>
        <v/>
      </c>
      <c r="F54" s="25" t="n"/>
    </row>
    <row r="55">
      <c r="A55" s="25" t="n"/>
      <c r="B55" s="5" t="n"/>
      <c r="C55" s="4" t="n"/>
      <c r="D55" s="4" t="n"/>
      <c r="E55" s="17">
        <f>IF(OR(C55="",D55=""),"",IF(D55&lt;C55,"To &lt; From",IF(Dashboard!$C$5="Calendar days",D55-C55+1,NETWORKDAYS(C55,D55))))</f>
        <v/>
      </c>
      <c r="F55" s="25" t="n"/>
    </row>
    <row r="56">
      <c r="A56" s="25" t="n"/>
      <c r="B56" s="5" t="n"/>
      <c r="C56" s="4" t="n"/>
      <c r="D56" s="4" t="n"/>
      <c r="E56" s="17">
        <f>IF(OR(C56="",D56=""),"",IF(D56&lt;C56,"To &lt; From",IF(Dashboard!$C$5="Calendar days",D56-C56+1,NETWORKDAYS(C56,D56))))</f>
        <v/>
      </c>
      <c r="F56" s="25" t="n"/>
    </row>
    <row r="57">
      <c r="A57" s="25" t="n"/>
      <c r="B57" s="5" t="n"/>
      <c r="C57" s="4" t="n"/>
      <c r="D57" s="4" t="n"/>
      <c r="E57" s="17">
        <f>IF(OR(C57="",D57=""),"",IF(D57&lt;C57,"To &lt; From",IF(Dashboard!$C$5="Calendar days",D57-C57+1,NETWORKDAYS(C57,D57))))</f>
        <v/>
      </c>
      <c r="F57" s="25" t="n"/>
    </row>
    <row r="58">
      <c r="A58" s="25" t="n"/>
      <c r="B58" s="5" t="n"/>
      <c r="C58" s="4" t="n"/>
      <c r="D58" s="4" t="n"/>
      <c r="E58" s="17">
        <f>IF(OR(C58="",D58=""),"",IF(D58&lt;C58,"To &lt; From",IF(Dashboard!$C$5="Calendar days",D58-C58+1,NETWORKDAYS(C58,D58))))</f>
        <v/>
      </c>
      <c r="F58" s="25" t="n"/>
    </row>
    <row r="59">
      <c r="A59" s="25" t="n"/>
      <c r="B59" s="5" t="n"/>
      <c r="C59" s="4" t="n"/>
      <c r="D59" s="4" t="n"/>
      <c r="E59" s="17">
        <f>IF(OR(C59="",D59=""),"",IF(D59&lt;C59,"To &lt; From",IF(Dashboard!$C$5="Calendar days",D59-C59+1,NETWORKDAYS(C59,D59))))</f>
        <v/>
      </c>
      <c r="F59" s="25" t="n"/>
    </row>
    <row r="60">
      <c r="A60" s="25" t="n"/>
      <c r="B60" s="5" t="n"/>
      <c r="C60" s="4" t="n"/>
      <c r="D60" s="4" t="n"/>
      <c r="E60" s="17">
        <f>IF(OR(C60="",D60=""),"",IF(D60&lt;C60,"To &lt; From",IF(Dashboard!$C$5="Calendar days",D60-C60+1,NETWORKDAYS(C60,D60))))</f>
        <v/>
      </c>
      <c r="F60" s="25" t="n"/>
    </row>
    <row r="61">
      <c r="A61" s="25" t="n"/>
      <c r="B61" s="5" t="n"/>
      <c r="C61" s="4" t="n"/>
      <c r="D61" s="4" t="n"/>
      <c r="E61" s="17">
        <f>IF(OR(C61="",D61=""),"",IF(D61&lt;C61,"To &lt; From",IF(Dashboard!$C$5="Calendar days",D61-C61+1,NETWORKDAYS(C61,D61))))</f>
        <v/>
      </c>
      <c r="F61" s="25" t="n"/>
    </row>
    <row r="62">
      <c r="A62" s="25" t="n"/>
      <c r="B62" s="5" t="n"/>
      <c r="C62" s="4" t="n"/>
      <c r="D62" s="4" t="n"/>
      <c r="E62" s="17">
        <f>IF(OR(C62="",D62=""),"",IF(D62&lt;C62,"To &lt; From",IF(Dashboard!$C$5="Calendar days",D62-C62+1,NETWORKDAYS(C62,D62))))</f>
        <v/>
      </c>
      <c r="F62" s="25" t="n"/>
    </row>
    <row r="63">
      <c r="A63" s="25" t="n"/>
      <c r="B63" s="5" t="n"/>
      <c r="C63" s="4" t="n"/>
      <c r="D63" s="4" t="n"/>
      <c r="E63" s="17">
        <f>IF(OR(C63="",D63=""),"",IF(D63&lt;C63,"To &lt; From",IF(Dashboard!$C$5="Calendar days",D63-C63+1,NETWORKDAYS(C63,D63))))</f>
        <v/>
      </c>
      <c r="F63" s="25" t="n"/>
    </row>
    <row r="64">
      <c r="A64" s="25" t="n"/>
      <c r="B64" s="5" t="n"/>
      <c r="C64" s="4" t="n"/>
      <c r="D64" s="4" t="n"/>
      <c r="E64" s="17">
        <f>IF(OR(C64="",D64=""),"",IF(D64&lt;C64,"To &lt; From",IF(Dashboard!$C$5="Calendar days",D64-C64+1,NETWORKDAYS(C64,D64))))</f>
        <v/>
      </c>
      <c r="F64" s="25" t="n"/>
    </row>
    <row r="65">
      <c r="A65" s="25" t="n"/>
      <c r="B65" s="5" t="n"/>
      <c r="C65" s="4" t="n"/>
      <c r="D65" s="4" t="n"/>
      <c r="E65" s="17">
        <f>IF(OR(C65="",D65=""),"",IF(D65&lt;C65,"To &lt; From",IF(Dashboard!$C$5="Calendar days",D65-C65+1,NETWORKDAYS(C65,D65))))</f>
        <v/>
      </c>
      <c r="F65" s="25" t="n"/>
    </row>
    <row r="66">
      <c r="A66" s="25" t="n"/>
      <c r="B66" s="5" t="n"/>
      <c r="C66" s="4" t="n"/>
      <c r="D66" s="4" t="n"/>
      <c r="E66" s="17">
        <f>IF(OR(C66="",D66=""),"",IF(D66&lt;C66,"To &lt; From",IF(Dashboard!$C$5="Calendar days",D66-C66+1,NETWORKDAYS(C66,D66))))</f>
        <v/>
      </c>
      <c r="F66" s="25" t="n"/>
    </row>
    <row r="67">
      <c r="A67" s="25" t="n"/>
      <c r="B67" s="5" t="n"/>
      <c r="C67" s="4" t="n"/>
      <c r="D67" s="4" t="n"/>
      <c r="E67" s="17">
        <f>IF(OR(C67="",D67=""),"",IF(D67&lt;C67,"To &lt; From",IF(Dashboard!$C$5="Calendar days",D67-C67+1,NETWORKDAYS(C67,D67))))</f>
        <v/>
      </c>
      <c r="F67" s="25" t="n"/>
    </row>
    <row r="68">
      <c r="A68" s="25" t="n"/>
      <c r="B68" s="5" t="n"/>
      <c r="C68" s="4" t="n"/>
      <c r="D68" s="4" t="n"/>
      <c r="E68" s="17">
        <f>IF(OR(C68="",D68=""),"",IF(D68&lt;C68,"To &lt; From",IF(Dashboard!$C$5="Calendar days",D68-C68+1,NETWORKDAYS(C68,D68))))</f>
        <v/>
      </c>
      <c r="F68" s="25" t="n"/>
    </row>
    <row r="69">
      <c r="A69" s="25" t="n"/>
      <c r="B69" s="5" t="n"/>
      <c r="C69" s="4" t="n"/>
      <c r="D69" s="4" t="n"/>
      <c r="E69" s="17">
        <f>IF(OR(C69="",D69=""),"",IF(D69&lt;C69,"To &lt; From",IF(Dashboard!$C$5="Calendar days",D69-C69+1,NETWORKDAYS(C69,D69))))</f>
        <v/>
      </c>
      <c r="F69" s="25" t="n"/>
    </row>
    <row r="70">
      <c r="A70" s="25" t="n"/>
      <c r="B70" s="5" t="n"/>
      <c r="C70" s="4" t="n"/>
      <c r="D70" s="4" t="n"/>
      <c r="E70" s="17">
        <f>IF(OR(C70="",D70=""),"",IF(D70&lt;C70,"To &lt; From",IF(Dashboard!$C$5="Calendar days",D70-C70+1,NETWORKDAYS(C70,D70))))</f>
        <v/>
      </c>
      <c r="F70" s="25" t="n"/>
    </row>
    <row r="71">
      <c r="A71" s="25" t="n"/>
      <c r="B71" s="5" t="n"/>
      <c r="C71" s="4" t="n"/>
      <c r="D71" s="4" t="n"/>
      <c r="E71" s="17">
        <f>IF(OR(C71="",D71=""),"",IF(D71&lt;C71,"To &lt; From",IF(Dashboard!$C$5="Calendar days",D71-C71+1,NETWORKDAYS(C71,D71))))</f>
        <v/>
      </c>
      <c r="F71" s="25" t="n"/>
    </row>
    <row r="72">
      <c r="A72" s="25" t="n"/>
      <c r="B72" s="5" t="n"/>
      <c r="C72" s="4" t="n"/>
      <c r="D72" s="4" t="n"/>
      <c r="E72" s="17">
        <f>IF(OR(C72="",D72=""),"",IF(D72&lt;C72,"To &lt; From",IF(Dashboard!$C$5="Calendar days",D72-C72+1,NETWORKDAYS(C72,D72))))</f>
        <v/>
      </c>
      <c r="F72" s="25" t="n"/>
    </row>
    <row r="73">
      <c r="A73" s="25" t="n"/>
      <c r="B73" s="5" t="n"/>
      <c r="C73" s="4" t="n"/>
      <c r="D73" s="4" t="n"/>
      <c r="E73" s="17">
        <f>IF(OR(C73="",D73=""),"",IF(D73&lt;C73,"To &lt; From",IF(Dashboard!$C$5="Calendar days",D73-C73+1,NETWORKDAYS(C73,D73))))</f>
        <v/>
      </c>
      <c r="F73" s="25" t="n"/>
    </row>
    <row r="74">
      <c r="A74" s="25" t="n"/>
      <c r="B74" s="5" t="n"/>
      <c r="C74" s="4" t="n"/>
      <c r="D74" s="4" t="n"/>
      <c r="E74" s="17">
        <f>IF(OR(C74="",D74=""),"",IF(D74&lt;C74,"To &lt; From",IF(Dashboard!$C$5="Calendar days",D74-C74+1,NETWORKDAYS(C74,D74))))</f>
        <v/>
      </c>
      <c r="F74" s="25" t="n"/>
    </row>
    <row r="75">
      <c r="A75" s="25" t="n"/>
      <c r="B75" s="5" t="n"/>
      <c r="C75" s="4" t="n"/>
      <c r="D75" s="4" t="n"/>
      <c r="E75" s="17">
        <f>IF(OR(C75="",D75=""),"",IF(D75&lt;C75,"To &lt; From",IF(Dashboard!$C$5="Calendar days",D75-C75+1,NETWORKDAYS(C75,D75))))</f>
        <v/>
      </c>
      <c r="F75" s="25" t="n"/>
    </row>
    <row r="76">
      <c r="A76" s="25" t="n"/>
      <c r="B76" s="5" t="n"/>
      <c r="C76" s="4" t="n"/>
      <c r="D76" s="4" t="n"/>
      <c r="E76" s="17">
        <f>IF(OR(C76="",D76=""),"",IF(D76&lt;C76,"To &lt; From",IF(Dashboard!$C$5="Calendar days",D76-C76+1,NETWORKDAYS(C76,D76))))</f>
        <v/>
      </c>
      <c r="F76" s="25" t="n"/>
    </row>
    <row r="77">
      <c r="A77" s="25" t="n"/>
      <c r="B77" s="5" t="n"/>
      <c r="C77" s="4" t="n"/>
      <c r="D77" s="4" t="n"/>
      <c r="E77" s="17">
        <f>IF(OR(C77="",D77=""),"",IF(D77&lt;C77,"To &lt; From",IF(Dashboard!$C$5="Calendar days",D77-C77+1,NETWORKDAYS(C77,D77))))</f>
        <v/>
      </c>
      <c r="F77" s="25" t="n"/>
    </row>
    <row r="78">
      <c r="A78" s="25" t="n"/>
      <c r="B78" s="5" t="n"/>
      <c r="C78" s="4" t="n"/>
      <c r="D78" s="4" t="n"/>
      <c r="E78" s="17">
        <f>IF(OR(C78="",D78=""),"",IF(D78&lt;C78,"To &lt; From",IF(Dashboard!$C$5="Calendar days",D78-C78+1,NETWORKDAYS(C78,D78))))</f>
        <v/>
      </c>
      <c r="F78" s="25" t="n"/>
    </row>
    <row r="79">
      <c r="A79" s="25" t="n"/>
      <c r="B79" s="5" t="n"/>
      <c r="C79" s="4" t="n"/>
      <c r="D79" s="4" t="n"/>
      <c r="E79" s="17">
        <f>IF(OR(C79="",D79=""),"",IF(D79&lt;C79,"To &lt; From",IF(Dashboard!$C$5="Calendar days",D79-C79+1,NETWORKDAYS(C79,D79))))</f>
        <v/>
      </c>
      <c r="F79" s="25" t="n"/>
    </row>
    <row r="80">
      <c r="A80" s="25" t="n"/>
      <c r="B80" s="5" t="n"/>
      <c r="C80" s="4" t="n"/>
      <c r="D80" s="4" t="n"/>
      <c r="E80" s="17">
        <f>IF(OR(C80="",D80=""),"",IF(D80&lt;C80,"To &lt; From",IF(Dashboard!$C$5="Calendar days",D80-C80+1,NETWORKDAYS(C80,D80))))</f>
        <v/>
      </c>
      <c r="F80" s="25" t="n"/>
    </row>
    <row r="81">
      <c r="A81" s="25" t="n"/>
      <c r="B81" s="5" t="n"/>
      <c r="C81" s="4" t="n"/>
      <c r="D81" s="4" t="n"/>
      <c r="E81" s="17">
        <f>IF(OR(C81="",D81=""),"",IF(D81&lt;C81,"To &lt; From",IF(Dashboard!$C$5="Calendar days",D81-C81+1,NETWORKDAYS(C81,D81))))</f>
        <v/>
      </c>
      <c r="F81" s="25" t="n"/>
    </row>
    <row r="82">
      <c r="A82" s="25" t="n"/>
      <c r="B82" s="5" t="n"/>
      <c r="C82" s="4" t="n"/>
      <c r="D82" s="4" t="n"/>
      <c r="E82" s="17">
        <f>IF(OR(C82="",D82=""),"",IF(D82&lt;C82,"To &lt; From",IF(Dashboard!$C$5="Calendar days",D82-C82+1,NETWORKDAYS(C82,D82))))</f>
        <v/>
      </c>
      <c r="F82" s="25" t="n"/>
    </row>
    <row r="83">
      <c r="A83" s="25" t="n"/>
      <c r="B83" s="5" t="n"/>
      <c r="C83" s="4" t="n"/>
      <c r="D83" s="4" t="n"/>
      <c r="E83" s="17">
        <f>IF(OR(C83="",D83=""),"",IF(D83&lt;C83,"To &lt; From",IF(Dashboard!$C$5="Calendar days",D83-C83+1,NETWORKDAYS(C83,D83))))</f>
        <v/>
      </c>
      <c r="F83" s="25" t="n"/>
    </row>
    <row r="84">
      <c r="A84" s="25" t="n"/>
      <c r="B84" s="5" t="n"/>
      <c r="C84" s="4" t="n"/>
      <c r="D84" s="4" t="n"/>
      <c r="E84" s="17">
        <f>IF(OR(C84="",D84=""),"",IF(D84&lt;C84,"To &lt; From",IF(Dashboard!$C$5="Calendar days",D84-C84+1,NETWORKDAYS(C84,D84))))</f>
        <v/>
      </c>
      <c r="F84" s="25" t="n"/>
    </row>
    <row r="85">
      <c r="A85" s="25" t="n"/>
      <c r="B85" s="5" t="n"/>
      <c r="C85" s="4" t="n"/>
      <c r="D85" s="4" t="n"/>
      <c r="E85" s="17">
        <f>IF(OR(C85="",D85=""),"",IF(D85&lt;C85,"To &lt; From",IF(Dashboard!$C$5="Calendar days",D85-C85+1,NETWORKDAYS(C85,D85))))</f>
        <v/>
      </c>
      <c r="F85" s="25" t="n"/>
    </row>
    <row r="86">
      <c r="A86" s="25" t="n"/>
      <c r="B86" s="5" t="n"/>
      <c r="C86" s="4" t="n"/>
      <c r="D86" s="4" t="n"/>
      <c r="E86" s="17">
        <f>IF(OR(C86="",D86=""),"",IF(D86&lt;C86,"To &lt; From",IF(Dashboard!$C$5="Calendar days",D86-C86+1,NETWORKDAYS(C86,D86))))</f>
        <v/>
      </c>
      <c r="F86" s="25" t="n"/>
    </row>
    <row r="87">
      <c r="A87" s="25" t="n"/>
      <c r="B87" s="5" t="n"/>
      <c r="C87" s="4" t="n"/>
      <c r="D87" s="4" t="n"/>
      <c r="E87" s="17">
        <f>IF(OR(C87="",D87=""),"",IF(D87&lt;C87,"To &lt; From",IF(Dashboard!$C$5="Calendar days",D87-C87+1,NETWORKDAYS(C87,D87))))</f>
        <v/>
      </c>
      <c r="F87" s="25" t="n"/>
    </row>
    <row r="88">
      <c r="A88" s="25" t="n"/>
      <c r="B88" s="5" t="n"/>
      <c r="C88" s="4" t="n"/>
      <c r="D88" s="4" t="n"/>
      <c r="E88" s="17">
        <f>IF(OR(C88="",D88=""),"",IF(D88&lt;C88,"To &lt; From",IF(Dashboard!$C$5="Calendar days",D88-C88+1,NETWORKDAYS(C88,D88))))</f>
        <v/>
      </c>
      <c r="F88" s="25" t="n"/>
    </row>
    <row r="89">
      <c r="A89" s="25" t="n"/>
      <c r="B89" s="5" t="n"/>
      <c r="C89" s="4" t="n"/>
      <c r="D89" s="4" t="n"/>
      <c r="E89" s="17">
        <f>IF(OR(C89="",D89=""),"",IF(D89&lt;C89,"To &lt; From",IF(Dashboard!$C$5="Calendar days",D89-C89+1,NETWORKDAYS(C89,D89))))</f>
        <v/>
      </c>
      <c r="F89" s="25" t="n"/>
    </row>
    <row r="90">
      <c r="A90" s="25" t="n"/>
      <c r="B90" s="5" t="n"/>
      <c r="C90" s="4" t="n"/>
      <c r="D90" s="4" t="n"/>
      <c r="E90" s="17">
        <f>IF(OR(C90="",D90=""),"",IF(D90&lt;C90,"To &lt; From",IF(Dashboard!$C$5="Calendar days",D90-C90+1,NETWORKDAYS(C90,D90))))</f>
        <v/>
      </c>
      <c r="F90" s="25" t="n"/>
    </row>
    <row r="91">
      <c r="A91" s="25" t="n"/>
      <c r="B91" s="5" t="n"/>
      <c r="C91" s="4" t="n"/>
      <c r="D91" s="4" t="n"/>
      <c r="E91" s="17">
        <f>IF(OR(C91="",D91=""),"",IF(D91&lt;C91,"To &lt; From",IF(Dashboard!$C$5="Calendar days",D91-C91+1,NETWORKDAYS(C91,D91))))</f>
        <v/>
      </c>
      <c r="F91" s="25" t="n"/>
    </row>
    <row r="92">
      <c r="A92" s="25" t="n"/>
      <c r="B92" s="5" t="n"/>
      <c r="C92" s="4" t="n"/>
      <c r="D92" s="4" t="n"/>
      <c r="E92" s="17">
        <f>IF(OR(C92="",D92=""),"",IF(D92&lt;C92,"To &lt; From",IF(Dashboard!$C$5="Calendar days",D92-C92+1,NETWORKDAYS(C92,D92))))</f>
        <v/>
      </c>
      <c r="F92" s="25" t="n"/>
    </row>
    <row r="93">
      <c r="A93" s="25" t="n"/>
      <c r="B93" s="5" t="n"/>
      <c r="C93" s="4" t="n"/>
      <c r="D93" s="4" t="n"/>
      <c r="E93" s="17">
        <f>IF(OR(C93="",D93=""),"",IF(D93&lt;C93,"To &lt; From",IF(Dashboard!$C$5="Calendar days",D93-C93+1,NETWORKDAYS(C93,D93))))</f>
        <v/>
      </c>
      <c r="F93" s="25" t="n"/>
    </row>
    <row r="94">
      <c r="A94" s="25" t="n"/>
      <c r="B94" s="5" t="n"/>
      <c r="C94" s="4" t="n"/>
      <c r="D94" s="4" t="n"/>
      <c r="E94" s="17">
        <f>IF(OR(C94="",D94=""),"",IF(D94&lt;C94,"To &lt; From",IF(Dashboard!$C$5="Calendar days",D94-C94+1,NETWORKDAYS(C94,D94))))</f>
        <v/>
      </c>
      <c r="F94" s="25" t="n"/>
    </row>
    <row r="95">
      <c r="A95" s="25" t="n"/>
      <c r="B95" s="5" t="n"/>
      <c r="C95" s="4" t="n"/>
      <c r="D95" s="4" t="n"/>
      <c r="E95" s="17">
        <f>IF(OR(C95="",D95=""),"",IF(D95&lt;C95,"To &lt; From",IF(Dashboard!$C$5="Calendar days",D95-C95+1,NETWORKDAYS(C95,D95))))</f>
        <v/>
      </c>
      <c r="F95" s="25" t="n"/>
    </row>
    <row r="96">
      <c r="A96" s="25" t="n"/>
      <c r="B96" s="5" t="n"/>
      <c r="C96" s="4" t="n"/>
      <c r="D96" s="4" t="n"/>
      <c r="E96" s="17">
        <f>IF(OR(C96="",D96=""),"",IF(D96&lt;C96,"To &lt; From",IF(Dashboard!$C$5="Calendar days",D96-C96+1,NETWORKDAYS(C96,D96))))</f>
        <v/>
      </c>
      <c r="F96" s="25" t="n"/>
    </row>
    <row r="97">
      <c r="A97" s="25" t="n"/>
      <c r="B97" s="5" t="n"/>
      <c r="C97" s="4" t="n"/>
      <c r="D97" s="4" t="n"/>
      <c r="E97" s="17">
        <f>IF(OR(C97="",D97=""),"",IF(D97&lt;C97,"To &lt; From",IF(Dashboard!$C$5="Calendar days",D97-C97+1,NETWORKDAYS(C97,D97))))</f>
        <v/>
      </c>
      <c r="F97" s="25" t="n"/>
    </row>
    <row r="98">
      <c r="A98" s="25" t="n"/>
      <c r="B98" s="5" t="n"/>
      <c r="C98" s="4" t="n"/>
      <c r="D98" s="4" t="n"/>
      <c r="E98" s="17">
        <f>IF(OR(C98="",D98=""),"",IF(D98&lt;C98,"To &lt; From",IF(Dashboard!$C$5="Calendar days",D98-C98+1,NETWORKDAYS(C98,D98))))</f>
        <v/>
      </c>
      <c r="F98" s="25" t="n"/>
    </row>
    <row r="99">
      <c r="A99" s="25" t="n"/>
      <c r="B99" s="5" t="n"/>
      <c r="C99" s="4" t="n"/>
      <c r="D99" s="4" t="n"/>
      <c r="E99" s="17">
        <f>IF(OR(C99="",D99=""),"",IF(D99&lt;C99,"To &lt; From",IF(Dashboard!$C$5="Calendar days",D99-C99+1,NETWORKDAYS(C99,D99))))</f>
        <v/>
      </c>
      <c r="F99" s="25" t="n"/>
    </row>
    <row r="100">
      <c r="A100" s="25" t="n"/>
      <c r="B100" s="5" t="n"/>
      <c r="C100" s="4" t="n"/>
      <c r="D100" s="4" t="n"/>
      <c r="E100" s="17">
        <f>IF(OR(C100="",D100=""),"",IF(D100&lt;C100,"To &lt; From",IF(Dashboard!$C$5="Calendar days",D100-C100+1,NETWORKDAYS(C100,D100))))</f>
        <v/>
      </c>
      <c r="F100" s="25" t="n"/>
    </row>
    <row r="101">
      <c r="A101" s="25" t="n"/>
      <c r="B101" s="5" t="n"/>
      <c r="C101" s="4" t="n"/>
      <c r="D101" s="4" t="n"/>
      <c r="E101" s="17">
        <f>IF(OR(C101="",D101=""),"",IF(D101&lt;C101,"To &lt; From",IF(Dashboard!$C$5="Calendar days",D101-C101+1,NETWORKDAYS(C101,D101))))</f>
        <v/>
      </c>
      <c r="F101" s="25" t="n"/>
    </row>
    <row r="102">
      <c r="A102" s="25" t="n"/>
      <c r="B102" s="5" t="n"/>
      <c r="C102" s="4" t="n"/>
      <c r="D102" s="4" t="n"/>
      <c r="E102" s="17">
        <f>IF(OR(C102="",D102=""),"",IF(D102&lt;C102,"To &lt; From",IF(Dashboard!$C$5="Calendar days",D102-C102+1,NETWORKDAYS(C102,D102))))</f>
        <v/>
      </c>
      <c r="F102" s="25" t="n"/>
    </row>
    <row r="103">
      <c r="A103" s="25" t="n"/>
      <c r="B103" s="5" t="n"/>
      <c r="C103" s="4" t="n"/>
      <c r="D103" s="4" t="n"/>
      <c r="E103" s="17">
        <f>IF(OR(C103="",D103=""),"",IF(D103&lt;C103,"To &lt; From",IF(Dashboard!$C$5="Calendar days",D103-C103+1,NETWORKDAYS(C103,D103))))</f>
        <v/>
      </c>
      <c r="F103" s="25" t="n"/>
    </row>
    <row r="104">
      <c r="A104" s="25" t="n"/>
      <c r="B104" s="5" t="n"/>
      <c r="C104" s="4" t="n"/>
      <c r="D104" s="4" t="n"/>
      <c r="E104" s="17">
        <f>IF(OR(C104="",D104=""),"",IF(D104&lt;C104,"To &lt; From",IF(Dashboard!$C$5="Calendar days",D104-C104+1,NETWORKDAYS(C104,D104))))</f>
        <v/>
      </c>
      <c r="F104" s="25" t="n"/>
    </row>
    <row r="105">
      <c r="A105" s="25" t="n"/>
      <c r="B105" s="5" t="n"/>
      <c r="C105" s="4" t="n"/>
      <c r="D105" s="4" t="n"/>
      <c r="E105" s="17">
        <f>IF(OR(C105="",D105=""),"",IF(D105&lt;C105,"To &lt; From",IF(Dashboard!$C$5="Calendar days",D105-C105+1,NETWORKDAYS(C105,D105))))</f>
        <v/>
      </c>
      <c r="F105" s="25" t="n"/>
    </row>
    <row r="106">
      <c r="A106" s="25" t="n"/>
      <c r="B106" s="5" t="n"/>
      <c r="C106" s="4" t="n"/>
      <c r="D106" s="4" t="n"/>
      <c r="E106" s="17">
        <f>IF(OR(C106="",D106=""),"",IF(D106&lt;C106,"To &lt; From",IF(Dashboard!$C$5="Calendar days",D106-C106+1,NETWORKDAYS(C106,D106))))</f>
        <v/>
      </c>
      <c r="F106" s="25" t="n"/>
    </row>
    <row r="107">
      <c r="A107" s="25" t="n"/>
      <c r="B107" s="5" t="n"/>
      <c r="C107" s="4" t="n"/>
      <c r="D107" s="4" t="n"/>
      <c r="E107" s="17">
        <f>IF(OR(C107="",D107=""),"",IF(D107&lt;C107,"To &lt; From",IF(Dashboard!$C$5="Calendar days",D107-C107+1,NETWORKDAYS(C107,D107))))</f>
        <v/>
      </c>
      <c r="F107" s="25" t="n"/>
    </row>
    <row r="108">
      <c r="A108" s="25" t="n"/>
      <c r="B108" s="5" t="n"/>
      <c r="C108" s="4" t="n"/>
      <c r="D108" s="4" t="n"/>
      <c r="E108" s="17">
        <f>IF(OR(C108="",D108=""),"",IF(D108&lt;C108,"To &lt; From",IF(Dashboard!$C$5="Calendar days",D108-C108+1,NETWORKDAYS(C108,D108))))</f>
        <v/>
      </c>
      <c r="F108" s="25" t="n"/>
    </row>
    <row r="109">
      <c r="A109" s="25" t="n"/>
      <c r="B109" s="5" t="n"/>
      <c r="C109" s="4" t="n"/>
      <c r="D109" s="4" t="n"/>
      <c r="E109" s="17">
        <f>IF(OR(C109="",D109=""),"",IF(D109&lt;C109,"To &lt; From",IF(Dashboard!$C$5="Calendar days",D109-C109+1,NETWORKDAYS(C109,D109))))</f>
        <v/>
      </c>
      <c r="F109" s="25" t="n"/>
    </row>
    <row r="110">
      <c r="A110" s="25" t="n"/>
      <c r="B110" s="5" t="n"/>
      <c r="C110" s="4" t="n"/>
      <c r="D110" s="4" t="n"/>
      <c r="E110" s="17">
        <f>IF(OR(C110="",D110=""),"",IF(D110&lt;C110,"To &lt; From",IF(Dashboard!$C$5="Calendar days",D110-C110+1,NETWORKDAYS(C110,D110))))</f>
        <v/>
      </c>
      <c r="F110" s="25" t="n"/>
    </row>
    <row r="111">
      <c r="A111" s="25" t="n"/>
      <c r="B111" s="5" t="n"/>
      <c r="C111" s="4" t="n"/>
      <c r="D111" s="4" t="n"/>
      <c r="E111" s="17">
        <f>IF(OR(C111="",D111=""),"",IF(D111&lt;C111,"To &lt; From",IF(Dashboard!$C$5="Calendar days",D111-C111+1,NETWORKDAYS(C111,D111))))</f>
        <v/>
      </c>
      <c r="F111" s="25" t="n"/>
    </row>
    <row r="112">
      <c r="A112" s="25" t="n"/>
      <c r="B112" s="5" t="n"/>
      <c r="C112" s="4" t="n"/>
      <c r="D112" s="4" t="n"/>
      <c r="E112" s="17">
        <f>IF(OR(C112="",D112=""),"",IF(D112&lt;C112,"To &lt; From",IF(Dashboard!$C$5="Calendar days",D112-C112+1,NETWORKDAYS(C112,D112))))</f>
        <v/>
      </c>
      <c r="F112" s="25" t="n"/>
    </row>
    <row r="113">
      <c r="A113" s="25" t="n"/>
      <c r="B113" s="5" t="n"/>
      <c r="C113" s="4" t="n"/>
      <c r="D113" s="4" t="n"/>
      <c r="E113" s="17">
        <f>IF(OR(C113="",D113=""),"",IF(D113&lt;C113,"To &lt; From",IF(Dashboard!$C$5="Calendar days",D113-C113+1,NETWORKDAYS(C113,D113))))</f>
        <v/>
      </c>
      <c r="F113" s="25" t="n"/>
    </row>
    <row r="114">
      <c r="A114" s="25" t="n"/>
      <c r="B114" s="5" t="n"/>
      <c r="C114" s="4" t="n"/>
      <c r="D114" s="4" t="n"/>
      <c r="E114" s="17">
        <f>IF(OR(C114="",D114=""),"",IF(D114&lt;C114,"To &lt; From",IF(Dashboard!$C$5="Calendar days",D114-C114+1,NETWORKDAYS(C114,D114))))</f>
        <v/>
      </c>
      <c r="F114" s="25" t="n"/>
    </row>
    <row r="115">
      <c r="A115" s="25" t="n"/>
      <c r="B115" s="5" t="n"/>
      <c r="C115" s="4" t="n"/>
      <c r="D115" s="4" t="n"/>
      <c r="E115" s="17">
        <f>IF(OR(C115="",D115=""),"",IF(D115&lt;C115,"To &lt; From",IF(Dashboard!$C$5="Calendar days",D115-C115+1,NETWORKDAYS(C115,D115))))</f>
        <v/>
      </c>
      <c r="F115" s="25" t="n"/>
    </row>
    <row r="116">
      <c r="A116" s="25" t="n"/>
      <c r="B116" s="5" t="n"/>
      <c r="C116" s="4" t="n"/>
      <c r="D116" s="4" t="n"/>
      <c r="E116" s="17">
        <f>IF(OR(C116="",D116=""),"",IF(D116&lt;C116,"To &lt; From",IF(Dashboard!$C$5="Calendar days",D116-C116+1,NETWORKDAYS(C116,D116))))</f>
        <v/>
      </c>
      <c r="F116" s="25" t="n"/>
    </row>
    <row r="117">
      <c r="A117" s="25" t="n"/>
      <c r="B117" s="5" t="n"/>
      <c r="C117" s="4" t="n"/>
      <c r="D117" s="4" t="n"/>
      <c r="E117" s="17">
        <f>IF(OR(C117="",D117=""),"",IF(D117&lt;C117,"To &lt; From",IF(Dashboard!$C$5="Calendar days",D117-C117+1,NETWORKDAYS(C117,D117))))</f>
        <v/>
      </c>
      <c r="F117" s="25" t="n"/>
    </row>
    <row r="118">
      <c r="A118" s="25" t="n"/>
      <c r="B118" s="5" t="n"/>
      <c r="C118" s="4" t="n"/>
      <c r="D118" s="4" t="n"/>
      <c r="E118" s="17">
        <f>IF(OR(C118="",D118=""),"",IF(D118&lt;C118,"To &lt; From",IF(Dashboard!$C$5="Calendar days",D118-C118+1,NETWORKDAYS(C118,D118))))</f>
        <v/>
      </c>
      <c r="F118" s="25" t="n"/>
    </row>
    <row r="119">
      <c r="A119" s="25" t="n"/>
      <c r="B119" s="5" t="n"/>
      <c r="C119" s="4" t="n"/>
      <c r="D119" s="4" t="n"/>
      <c r="E119" s="17">
        <f>IF(OR(C119="",D119=""),"",IF(D119&lt;C119,"To &lt; From",IF(Dashboard!$C$5="Calendar days",D119-C119+1,NETWORKDAYS(C119,D119))))</f>
        <v/>
      </c>
      <c r="F119" s="25" t="n"/>
    </row>
    <row r="120">
      <c r="A120" s="25" t="n"/>
      <c r="B120" s="5" t="n"/>
      <c r="C120" s="4" t="n"/>
      <c r="D120" s="4" t="n"/>
      <c r="E120" s="17">
        <f>IF(OR(C120="",D120=""),"",IF(D120&lt;C120,"To &lt; From",IF(Dashboard!$C$5="Calendar days",D120-C120+1,NETWORKDAYS(C120,D120))))</f>
        <v/>
      </c>
      <c r="F120" s="25" t="n"/>
    </row>
    <row r="121">
      <c r="A121" s="25" t="n"/>
      <c r="B121" s="5" t="n"/>
      <c r="C121" s="4" t="n"/>
      <c r="D121" s="4" t="n"/>
      <c r="E121" s="17">
        <f>IF(OR(C121="",D121=""),"",IF(D121&lt;C121,"To &lt; From",IF(Dashboard!$C$5="Calendar days",D121-C121+1,NETWORKDAYS(C121,D121))))</f>
        <v/>
      </c>
      <c r="F121" s="25" t="n"/>
    </row>
    <row r="122">
      <c r="A122" s="25" t="n"/>
      <c r="B122" s="5" t="n"/>
      <c r="C122" s="4" t="n"/>
      <c r="D122" s="4" t="n"/>
      <c r="E122" s="17">
        <f>IF(OR(C122="",D122=""),"",IF(D122&lt;C122,"To &lt; From",IF(Dashboard!$C$5="Calendar days",D122-C122+1,NETWORKDAYS(C122,D122))))</f>
        <v/>
      </c>
      <c r="F122" s="25" t="n"/>
    </row>
    <row r="123">
      <c r="A123" s="25" t="n"/>
      <c r="B123" s="5" t="n"/>
      <c r="C123" s="4" t="n"/>
      <c r="D123" s="4" t="n"/>
      <c r="E123" s="17">
        <f>IF(OR(C123="",D123=""),"",IF(D123&lt;C123,"To &lt; From",IF(Dashboard!$C$5="Calendar days",D123-C123+1,NETWORKDAYS(C123,D123))))</f>
        <v/>
      </c>
      <c r="F123" s="25" t="n"/>
    </row>
    <row r="124">
      <c r="A124" s="25" t="n"/>
      <c r="B124" s="5" t="n"/>
      <c r="C124" s="4" t="n"/>
      <c r="D124" s="4" t="n"/>
      <c r="E124" s="17">
        <f>IF(OR(C124="",D124=""),"",IF(D124&lt;C124,"To &lt; From",IF(Dashboard!$C$5="Calendar days",D124-C124+1,NETWORKDAYS(C124,D124))))</f>
        <v/>
      </c>
      <c r="F124" s="25" t="n"/>
    </row>
    <row r="125">
      <c r="A125" s="25" t="n"/>
      <c r="B125" s="5" t="n"/>
      <c r="C125" s="4" t="n"/>
      <c r="D125" s="4" t="n"/>
      <c r="E125" s="17">
        <f>IF(OR(C125="",D125=""),"",IF(D125&lt;C125,"To &lt; From",IF(Dashboard!$C$5="Calendar days",D125-C125+1,NETWORKDAYS(C125,D125))))</f>
        <v/>
      </c>
      <c r="F125" s="25" t="n"/>
    </row>
    <row r="126">
      <c r="A126" s="25" t="n"/>
      <c r="B126" s="5" t="n"/>
      <c r="C126" s="4" t="n"/>
      <c r="D126" s="4" t="n"/>
      <c r="E126" s="17">
        <f>IF(OR(C126="",D126=""),"",IF(D126&lt;C126,"To &lt; From",IF(Dashboard!$C$5="Calendar days",D126-C126+1,NETWORKDAYS(C126,D126))))</f>
        <v/>
      </c>
      <c r="F126" s="25" t="n"/>
    </row>
    <row r="127">
      <c r="A127" s="25" t="n"/>
      <c r="B127" s="5" t="n"/>
      <c r="C127" s="4" t="n"/>
      <c r="D127" s="4" t="n"/>
      <c r="E127" s="17">
        <f>IF(OR(C127="",D127=""),"",IF(D127&lt;C127,"To &lt; From",IF(Dashboard!$C$5="Calendar days",D127-C127+1,NETWORKDAYS(C127,D127))))</f>
        <v/>
      </c>
      <c r="F127" s="25" t="n"/>
    </row>
    <row r="128">
      <c r="A128" s="25" t="n"/>
      <c r="B128" s="5" t="n"/>
      <c r="C128" s="4" t="n"/>
      <c r="D128" s="4" t="n"/>
      <c r="E128" s="17">
        <f>IF(OR(C128="",D128=""),"",IF(D128&lt;C128,"To &lt; From",IF(Dashboard!$C$5="Calendar days",D128-C128+1,NETWORKDAYS(C128,D128))))</f>
        <v/>
      </c>
      <c r="F128" s="25" t="n"/>
    </row>
    <row r="129">
      <c r="A129" s="25" t="n"/>
      <c r="B129" s="5" t="n"/>
      <c r="C129" s="4" t="n"/>
      <c r="D129" s="4" t="n"/>
      <c r="E129" s="17">
        <f>IF(OR(C129="",D129=""),"",IF(D129&lt;C129,"To &lt; From",IF(Dashboard!$C$5="Calendar days",D129-C129+1,NETWORKDAYS(C129,D129))))</f>
        <v/>
      </c>
      <c r="F129" s="25" t="n"/>
    </row>
    <row r="130">
      <c r="A130" s="25" t="n"/>
      <c r="B130" s="5" t="n"/>
      <c r="C130" s="4" t="n"/>
      <c r="D130" s="4" t="n"/>
      <c r="E130" s="17">
        <f>IF(OR(C130="",D130=""),"",IF(D130&lt;C130,"To &lt; From",IF(Dashboard!$C$5="Calendar days",D130-C130+1,NETWORKDAYS(C130,D130))))</f>
        <v/>
      </c>
      <c r="F130" s="25" t="n"/>
    </row>
    <row r="131">
      <c r="A131" s="25" t="n"/>
      <c r="B131" s="5" t="n"/>
      <c r="C131" s="4" t="n"/>
      <c r="D131" s="4" t="n"/>
      <c r="E131" s="17">
        <f>IF(OR(C131="",D131=""),"",IF(D131&lt;C131,"To &lt; From",IF(Dashboard!$C$5="Calendar days",D131-C131+1,NETWORKDAYS(C131,D131))))</f>
        <v/>
      </c>
      <c r="F131" s="25" t="n"/>
    </row>
    <row r="132">
      <c r="A132" s="25" t="n"/>
      <c r="B132" s="5" t="n"/>
      <c r="C132" s="4" t="n"/>
      <c r="D132" s="4" t="n"/>
      <c r="E132" s="17">
        <f>IF(OR(C132="",D132=""),"",IF(D132&lt;C132,"To &lt; From",IF(Dashboard!$C$5="Calendar days",D132-C132+1,NETWORKDAYS(C132,D132))))</f>
        <v/>
      </c>
      <c r="F132" s="25" t="n"/>
    </row>
    <row r="133">
      <c r="A133" s="25" t="n"/>
      <c r="B133" s="5" t="n"/>
      <c r="C133" s="4" t="n"/>
      <c r="D133" s="4" t="n"/>
      <c r="E133" s="17">
        <f>IF(OR(C133="",D133=""),"",IF(D133&lt;C133,"To &lt; From",IF(Dashboard!$C$5="Calendar days",D133-C133+1,NETWORKDAYS(C133,D133))))</f>
        <v/>
      </c>
      <c r="F133" s="25" t="n"/>
    </row>
    <row r="134">
      <c r="A134" s="25" t="n"/>
      <c r="B134" s="5" t="n"/>
      <c r="C134" s="4" t="n"/>
      <c r="D134" s="4" t="n"/>
      <c r="E134" s="17">
        <f>IF(OR(C134="",D134=""),"",IF(D134&lt;C134,"To &lt; From",IF(Dashboard!$C$5="Calendar days",D134-C134+1,NETWORKDAYS(C134,D134))))</f>
        <v/>
      </c>
      <c r="F134" s="25" t="n"/>
    </row>
    <row r="135">
      <c r="A135" s="25" t="n"/>
      <c r="B135" s="5" t="n"/>
      <c r="C135" s="4" t="n"/>
      <c r="D135" s="4" t="n"/>
      <c r="E135" s="17">
        <f>IF(OR(C135="",D135=""),"",IF(D135&lt;C135,"To &lt; From",IF(Dashboard!$C$5="Calendar days",D135-C135+1,NETWORKDAYS(C135,D135))))</f>
        <v/>
      </c>
      <c r="F135" s="25" t="n"/>
    </row>
    <row r="136">
      <c r="A136" s="25" t="n"/>
      <c r="B136" s="5" t="n"/>
      <c r="C136" s="4" t="n"/>
      <c r="D136" s="4" t="n"/>
      <c r="E136" s="17">
        <f>IF(OR(C136="",D136=""),"",IF(D136&lt;C136,"To &lt; From",IF(Dashboard!$C$5="Calendar days",D136-C136+1,NETWORKDAYS(C136,D136))))</f>
        <v/>
      </c>
      <c r="F136" s="25" t="n"/>
    </row>
    <row r="137">
      <c r="A137" s="25" t="n"/>
      <c r="B137" s="5" t="n"/>
      <c r="C137" s="4" t="n"/>
      <c r="D137" s="4" t="n"/>
      <c r="E137" s="17">
        <f>IF(OR(C137="",D137=""),"",IF(D137&lt;C137,"To &lt; From",IF(Dashboard!$C$5="Calendar days",D137-C137+1,NETWORKDAYS(C137,D137))))</f>
        <v/>
      </c>
      <c r="F137" s="25" t="n"/>
    </row>
    <row r="138">
      <c r="A138" s="25" t="n"/>
      <c r="B138" s="5" t="n"/>
      <c r="C138" s="4" t="n"/>
      <c r="D138" s="4" t="n"/>
      <c r="E138" s="17">
        <f>IF(OR(C138="",D138=""),"",IF(D138&lt;C138,"To &lt; From",IF(Dashboard!$C$5="Calendar days",D138-C138+1,NETWORKDAYS(C138,D138))))</f>
        <v/>
      </c>
      <c r="F138" s="25" t="n"/>
    </row>
    <row r="139">
      <c r="A139" s="25" t="n"/>
      <c r="B139" s="5" t="n"/>
      <c r="C139" s="4" t="n"/>
      <c r="D139" s="4" t="n"/>
      <c r="E139" s="17">
        <f>IF(OR(C139="",D139=""),"",IF(D139&lt;C139,"To &lt; From",IF(Dashboard!$C$5="Calendar days",D139-C139+1,NETWORKDAYS(C139,D139))))</f>
        <v/>
      </c>
      <c r="F139" s="25" t="n"/>
    </row>
    <row r="140">
      <c r="A140" s="25" t="n"/>
      <c r="B140" s="5" t="n"/>
      <c r="C140" s="4" t="n"/>
      <c r="D140" s="4" t="n"/>
      <c r="E140" s="17">
        <f>IF(OR(C140="",D140=""),"",IF(D140&lt;C140,"To &lt; From",IF(Dashboard!$C$5="Calendar days",D140-C140+1,NETWORKDAYS(C140,D140))))</f>
        <v/>
      </c>
      <c r="F140" s="25" t="n"/>
    </row>
    <row r="141">
      <c r="A141" s="25" t="n"/>
      <c r="B141" s="5" t="n"/>
      <c r="C141" s="4" t="n"/>
      <c r="D141" s="4" t="n"/>
      <c r="E141" s="17">
        <f>IF(OR(C141="",D141=""),"",IF(D141&lt;C141,"To &lt; From",IF(Dashboard!$C$5="Calendar days",D141-C141+1,NETWORKDAYS(C141,D141))))</f>
        <v/>
      </c>
      <c r="F141" s="25" t="n"/>
    </row>
    <row r="142">
      <c r="A142" s="25" t="n"/>
      <c r="B142" s="5" t="n"/>
      <c r="C142" s="4" t="n"/>
      <c r="D142" s="4" t="n"/>
      <c r="E142" s="17">
        <f>IF(OR(C142="",D142=""),"",IF(D142&lt;C142,"To &lt; From",IF(Dashboard!$C$5="Calendar days",D142-C142+1,NETWORKDAYS(C142,D142))))</f>
        <v/>
      </c>
      <c r="F142" s="25" t="n"/>
    </row>
    <row r="143">
      <c r="A143" s="25" t="n"/>
      <c r="B143" s="5" t="n"/>
      <c r="C143" s="4" t="n"/>
      <c r="D143" s="4" t="n"/>
      <c r="E143" s="17">
        <f>IF(OR(C143="",D143=""),"",IF(D143&lt;C143,"To &lt; From",IF(Dashboard!$C$5="Calendar days",D143-C143+1,NETWORKDAYS(C143,D143))))</f>
        <v/>
      </c>
      <c r="F143" s="25" t="n"/>
    </row>
    <row r="144">
      <c r="A144" s="25" t="n"/>
      <c r="B144" s="5" t="n"/>
      <c r="C144" s="4" t="n"/>
      <c r="D144" s="4" t="n"/>
      <c r="E144" s="17">
        <f>IF(OR(C144="",D144=""),"",IF(D144&lt;C144,"To &lt; From",IF(Dashboard!$C$5="Calendar days",D144-C144+1,NETWORKDAYS(C144,D144))))</f>
        <v/>
      </c>
      <c r="F144" s="25" t="n"/>
    </row>
    <row r="145">
      <c r="A145" s="25" t="n"/>
      <c r="B145" s="5" t="n"/>
      <c r="C145" s="4" t="n"/>
      <c r="D145" s="4" t="n"/>
      <c r="E145" s="17">
        <f>IF(OR(C145="",D145=""),"",IF(D145&lt;C145,"To &lt; From",IF(Dashboard!$C$5="Calendar days",D145-C145+1,NETWORKDAYS(C145,D145))))</f>
        <v/>
      </c>
      <c r="F145" s="25" t="n"/>
    </row>
    <row r="146">
      <c r="A146" s="25" t="n"/>
      <c r="B146" s="5" t="n"/>
      <c r="C146" s="4" t="n"/>
      <c r="D146" s="4" t="n"/>
      <c r="E146" s="17">
        <f>IF(OR(C146="",D146=""),"",IF(D146&lt;C146,"To &lt; From",IF(Dashboard!$C$5="Calendar days",D146-C146+1,NETWORKDAYS(C146,D146))))</f>
        <v/>
      </c>
      <c r="F146" s="25" t="n"/>
    </row>
    <row r="147">
      <c r="A147" s="25" t="n"/>
      <c r="B147" s="5" t="n"/>
      <c r="C147" s="4" t="n"/>
      <c r="D147" s="4" t="n"/>
      <c r="E147" s="17">
        <f>IF(OR(C147="",D147=""),"",IF(D147&lt;C147,"To &lt; From",IF(Dashboard!$C$5="Calendar days",D147-C147+1,NETWORKDAYS(C147,D147))))</f>
        <v/>
      </c>
      <c r="F147" s="25" t="n"/>
    </row>
    <row r="148">
      <c r="A148" s="25" t="n"/>
      <c r="B148" s="5" t="n"/>
      <c r="C148" s="4" t="n"/>
      <c r="D148" s="4" t="n"/>
      <c r="E148" s="17">
        <f>IF(OR(C148="",D148=""),"",IF(D148&lt;C148,"To &lt; From",IF(Dashboard!$C$5="Calendar days",D148-C148+1,NETWORKDAYS(C148,D148))))</f>
        <v/>
      </c>
      <c r="F148" s="25" t="n"/>
    </row>
    <row r="149">
      <c r="A149" s="25" t="n"/>
      <c r="B149" s="5" t="n"/>
      <c r="C149" s="4" t="n"/>
      <c r="D149" s="4" t="n"/>
      <c r="E149" s="17">
        <f>IF(OR(C149="",D149=""),"",IF(D149&lt;C149,"To &lt; From",IF(Dashboard!$C$5="Calendar days",D149-C149+1,NETWORKDAYS(C149,D149))))</f>
        <v/>
      </c>
      <c r="F149" s="25" t="n"/>
    </row>
    <row r="150">
      <c r="A150" s="25" t="n"/>
      <c r="B150" s="5" t="n"/>
      <c r="C150" s="4" t="n"/>
      <c r="D150" s="4" t="n"/>
      <c r="E150" s="17">
        <f>IF(OR(C150="",D150=""),"",IF(D150&lt;C150,"To &lt; From",IF(Dashboard!$C$5="Calendar days",D150-C150+1,NETWORKDAYS(C150,D150))))</f>
        <v/>
      </c>
      <c r="F150" s="25" t="n"/>
    </row>
    <row r="151">
      <c r="A151" s="25" t="n"/>
      <c r="B151" s="5" t="n"/>
      <c r="C151" s="4" t="n"/>
      <c r="D151" s="4" t="n"/>
      <c r="E151" s="17">
        <f>IF(OR(C151="",D151=""),"",IF(D151&lt;C151,"To &lt; From",IF(Dashboard!$C$5="Calendar days",D151-C151+1,NETWORKDAYS(C151,D151))))</f>
        <v/>
      </c>
      <c r="F151" s="25" t="n"/>
    </row>
    <row r="152">
      <c r="A152" s="25" t="n"/>
      <c r="B152" s="5" t="n"/>
      <c r="C152" s="4" t="n"/>
      <c r="D152" s="4" t="n"/>
      <c r="E152" s="17">
        <f>IF(OR(C152="",D152=""),"",IF(D152&lt;C152,"To &lt; From",IF(Dashboard!$C$5="Calendar days",D152-C152+1,NETWORKDAYS(C152,D152))))</f>
        <v/>
      </c>
      <c r="F152" s="25" t="n"/>
    </row>
    <row r="153">
      <c r="A153" s="25" t="n"/>
      <c r="B153" s="5" t="n"/>
      <c r="C153" s="4" t="n"/>
      <c r="D153" s="4" t="n"/>
      <c r="E153" s="17">
        <f>IF(OR(C153="",D153=""),"",IF(D153&lt;C153,"To &lt; From",IF(Dashboard!$C$5="Calendar days",D153-C153+1,NETWORKDAYS(C153,D153))))</f>
        <v/>
      </c>
      <c r="F153" s="25" t="n"/>
    </row>
    <row r="154">
      <c r="A154" s="25" t="n"/>
      <c r="B154" s="5" t="n"/>
      <c r="C154" s="4" t="n"/>
      <c r="D154" s="4" t="n"/>
      <c r="E154" s="17">
        <f>IF(OR(C154="",D154=""),"",IF(D154&lt;C154,"To &lt; From",IF(Dashboard!$C$5="Calendar days",D154-C154+1,NETWORKDAYS(C154,D154))))</f>
        <v/>
      </c>
      <c r="F154" s="25" t="n"/>
    </row>
    <row r="155">
      <c r="A155" s="25" t="n"/>
      <c r="B155" s="5" t="n"/>
      <c r="C155" s="4" t="n"/>
      <c r="D155" s="4" t="n"/>
      <c r="E155" s="17">
        <f>IF(OR(C155="",D155=""),"",IF(D155&lt;C155,"To &lt; From",IF(Dashboard!$C$5="Calendar days",D155-C155+1,NETWORKDAYS(C155,D155))))</f>
        <v/>
      </c>
      <c r="F155" s="25" t="n"/>
    </row>
    <row r="156">
      <c r="A156" s="25" t="n"/>
      <c r="B156" s="5" t="n"/>
      <c r="C156" s="4" t="n"/>
      <c r="D156" s="4" t="n"/>
      <c r="E156" s="17">
        <f>IF(OR(C156="",D156=""),"",IF(D156&lt;C156,"To &lt; From",IF(Dashboard!$C$5="Calendar days",D156-C156+1,NETWORKDAYS(C156,D156))))</f>
        <v/>
      </c>
      <c r="F156" s="25" t="n"/>
    </row>
    <row r="157">
      <c r="A157" s="25" t="n"/>
      <c r="B157" s="5" t="n"/>
      <c r="C157" s="4" t="n"/>
      <c r="D157" s="4" t="n"/>
      <c r="E157" s="17">
        <f>IF(OR(C157="",D157=""),"",IF(D157&lt;C157,"To &lt; From",IF(Dashboard!$C$5="Calendar days",D157-C157+1,NETWORKDAYS(C157,D157))))</f>
        <v/>
      </c>
      <c r="F157" s="25" t="n"/>
    </row>
    <row r="158">
      <c r="A158" s="25" t="n"/>
      <c r="B158" s="5" t="n"/>
      <c r="C158" s="4" t="n"/>
      <c r="D158" s="4" t="n"/>
      <c r="E158" s="17">
        <f>IF(OR(C158="",D158=""),"",IF(D158&lt;C158,"To &lt; From",IF(Dashboard!$C$5="Calendar days",D158-C158+1,NETWORKDAYS(C158,D158))))</f>
        <v/>
      </c>
      <c r="F158" s="25" t="n"/>
    </row>
    <row r="159">
      <c r="A159" s="25" t="n"/>
      <c r="B159" s="5" t="n"/>
      <c r="C159" s="4" t="n"/>
      <c r="D159" s="4" t="n"/>
      <c r="E159" s="17">
        <f>IF(OR(C159="",D159=""),"",IF(D159&lt;C159,"To &lt; From",IF(Dashboard!$C$5="Calendar days",D159-C159+1,NETWORKDAYS(C159,D159))))</f>
        <v/>
      </c>
      <c r="F159" s="25" t="n"/>
    </row>
    <row r="160">
      <c r="A160" s="25" t="n"/>
      <c r="B160" s="5" t="n"/>
      <c r="C160" s="4" t="n"/>
      <c r="D160" s="4" t="n"/>
      <c r="E160" s="17">
        <f>IF(OR(C160="",D160=""),"",IF(D160&lt;C160,"To &lt; From",IF(Dashboard!$C$5="Calendar days",D160-C160+1,NETWORKDAYS(C160,D160))))</f>
        <v/>
      </c>
      <c r="F160" s="25" t="n"/>
    </row>
    <row r="161">
      <c r="A161" s="25" t="n"/>
      <c r="B161" s="5" t="n"/>
      <c r="C161" s="4" t="n"/>
      <c r="D161" s="4" t="n"/>
      <c r="E161" s="17">
        <f>IF(OR(C161="",D161=""),"",IF(D161&lt;C161,"To &lt; From",IF(Dashboard!$C$5="Calendar days",D161-C161+1,NETWORKDAYS(C161,D161))))</f>
        <v/>
      </c>
      <c r="F161" s="25" t="n"/>
    </row>
    <row r="162">
      <c r="A162" s="25" t="n"/>
      <c r="B162" s="5" t="n"/>
      <c r="C162" s="4" t="n"/>
      <c r="D162" s="4" t="n"/>
      <c r="E162" s="17">
        <f>IF(OR(C162="",D162=""),"",IF(D162&lt;C162,"To &lt; From",IF(Dashboard!$C$5="Calendar days",D162-C162+1,NETWORKDAYS(C162,D162))))</f>
        <v/>
      </c>
      <c r="F162" s="25" t="n"/>
    </row>
    <row r="163">
      <c r="A163" s="25" t="n"/>
      <c r="B163" s="5" t="n"/>
      <c r="C163" s="4" t="n"/>
      <c r="D163" s="4" t="n"/>
      <c r="E163" s="17">
        <f>IF(OR(C163="",D163=""),"",IF(D163&lt;C163,"To &lt; From",IF(Dashboard!$C$5="Calendar days",D163-C163+1,NETWORKDAYS(C163,D163))))</f>
        <v/>
      </c>
      <c r="F163" s="25" t="n"/>
    </row>
    <row r="164">
      <c r="A164" s="25" t="n"/>
      <c r="B164" s="5" t="n"/>
      <c r="C164" s="4" t="n"/>
      <c r="D164" s="4" t="n"/>
      <c r="E164" s="17">
        <f>IF(OR(C164="",D164=""),"",IF(D164&lt;C164,"To &lt; From",IF(Dashboard!$C$5="Calendar days",D164-C164+1,NETWORKDAYS(C164,D164))))</f>
        <v/>
      </c>
      <c r="F164" s="25" t="n"/>
    </row>
    <row r="165">
      <c r="A165" s="25" t="n"/>
      <c r="B165" s="5" t="n"/>
      <c r="C165" s="4" t="n"/>
      <c r="D165" s="4" t="n"/>
      <c r="E165" s="17">
        <f>IF(OR(C165="",D165=""),"",IF(D165&lt;C165,"To &lt; From",IF(Dashboard!$C$5="Calendar days",D165-C165+1,NETWORKDAYS(C165,D165))))</f>
        <v/>
      </c>
      <c r="F165" s="25" t="n"/>
    </row>
    <row r="166">
      <c r="A166" s="25" t="n"/>
      <c r="B166" s="5" t="n"/>
      <c r="C166" s="4" t="n"/>
      <c r="D166" s="4" t="n"/>
      <c r="E166" s="17">
        <f>IF(OR(C166="",D166=""),"",IF(D166&lt;C166,"To &lt; From",IF(Dashboard!$C$5="Calendar days",D166-C166+1,NETWORKDAYS(C166,D166))))</f>
        <v/>
      </c>
      <c r="F166" s="25" t="n"/>
    </row>
    <row r="167">
      <c r="A167" s="25" t="n"/>
      <c r="B167" s="5" t="n"/>
      <c r="C167" s="4" t="n"/>
      <c r="D167" s="4" t="n"/>
      <c r="E167" s="17">
        <f>IF(OR(C167="",D167=""),"",IF(D167&lt;C167,"To &lt; From",IF(Dashboard!$C$5="Calendar days",D167-C167+1,NETWORKDAYS(C167,D167))))</f>
        <v/>
      </c>
      <c r="F167" s="25" t="n"/>
    </row>
    <row r="168">
      <c r="A168" s="25" t="n"/>
      <c r="B168" s="5" t="n"/>
      <c r="C168" s="4" t="n"/>
      <c r="D168" s="4" t="n"/>
      <c r="E168" s="17">
        <f>IF(OR(C168="",D168=""),"",IF(D168&lt;C168,"To &lt; From",IF(Dashboard!$C$5="Calendar days",D168-C168+1,NETWORKDAYS(C168,D168))))</f>
        <v/>
      </c>
      <c r="F168" s="25" t="n"/>
    </row>
    <row r="169">
      <c r="A169" s="25" t="n"/>
      <c r="B169" s="5" t="n"/>
      <c r="C169" s="4" t="n"/>
      <c r="D169" s="4" t="n"/>
      <c r="E169" s="17">
        <f>IF(OR(C169="",D169=""),"",IF(D169&lt;C169,"To &lt; From",IF(Dashboard!$C$5="Calendar days",D169-C169+1,NETWORKDAYS(C169,D169))))</f>
        <v/>
      </c>
      <c r="F169" s="25" t="n"/>
    </row>
    <row r="170">
      <c r="A170" s="25" t="n"/>
      <c r="B170" s="5" t="n"/>
      <c r="C170" s="4" t="n"/>
      <c r="D170" s="4" t="n"/>
      <c r="E170" s="17">
        <f>IF(OR(C170="",D170=""),"",IF(D170&lt;C170,"To &lt; From",IF(Dashboard!$C$5="Calendar days",D170-C170+1,NETWORKDAYS(C170,D170))))</f>
        <v/>
      </c>
      <c r="F170" s="25" t="n"/>
    </row>
    <row r="171">
      <c r="A171" s="25" t="n"/>
      <c r="B171" s="5" t="n"/>
      <c r="C171" s="4" t="n"/>
      <c r="D171" s="4" t="n"/>
      <c r="E171" s="17">
        <f>IF(OR(C171="",D171=""),"",IF(D171&lt;C171,"To &lt; From",IF(Dashboard!$C$5="Calendar days",D171-C171+1,NETWORKDAYS(C171,D171))))</f>
        <v/>
      </c>
      <c r="F171" s="25" t="n"/>
    </row>
    <row r="172">
      <c r="A172" s="25" t="n"/>
      <c r="B172" s="5" t="n"/>
      <c r="C172" s="4" t="n"/>
      <c r="D172" s="4" t="n"/>
      <c r="E172" s="17">
        <f>IF(OR(C172="",D172=""),"",IF(D172&lt;C172,"To &lt; From",IF(Dashboard!$C$5="Calendar days",D172-C172+1,NETWORKDAYS(C172,D172))))</f>
        <v/>
      </c>
      <c r="F172" s="25" t="n"/>
    </row>
    <row r="173">
      <c r="A173" s="25" t="n"/>
      <c r="B173" s="5" t="n"/>
      <c r="C173" s="4" t="n"/>
      <c r="D173" s="4" t="n"/>
      <c r="E173" s="17">
        <f>IF(OR(C173="",D173=""),"",IF(D173&lt;C173,"To &lt; From",IF(Dashboard!$C$5="Calendar days",D173-C173+1,NETWORKDAYS(C173,D173))))</f>
        <v/>
      </c>
      <c r="F173" s="25" t="n"/>
    </row>
    <row r="174">
      <c r="A174" s="25" t="n"/>
      <c r="B174" s="5" t="n"/>
      <c r="C174" s="4" t="n"/>
      <c r="D174" s="4" t="n"/>
      <c r="E174" s="17">
        <f>IF(OR(C174="",D174=""),"",IF(D174&lt;C174,"To &lt; From",IF(Dashboard!$C$5="Calendar days",D174-C174+1,NETWORKDAYS(C174,D174))))</f>
        <v/>
      </c>
      <c r="F174" s="25" t="n"/>
    </row>
    <row r="175">
      <c r="A175" s="25" t="n"/>
      <c r="B175" s="5" t="n"/>
      <c r="C175" s="4" t="n"/>
      <c r="D175" s="4" t="n"/>
      <c r="E175" s="17">
        <f>IF(OR(C175="",D175=""),"",IF(D175&lt;C175,"To &lt; From",IF(Dashboard!$C$5="Calendar days",D175-C175+1,NETWORKDAYS(C175,D175))))</f>
        <v/>
      </c>
      <c r="F175" s="25" t="n"/>
    </row>
    <row r="176">
      <c r="A176" s="25" t="n"/>
      <c r="B176" s="5" t="n"/>
      <c r="C176" s="4" t="n"/>
      <c r="D176" s="4" t="n"/>
      <c r="E176" s="17">
        <f>IF(OR(C176="",D176=""),"",IF(D176&lt;C176,"To &lt; From",IF(Dashboard!$C$5="Calendar days",D176-C176+1,NETWORKDAYS(C176,D176))))</f>
        <v/>
      </c>
      <c r="F176" s="25" t="n"/>
    </row>
    <row r="177">
      <c r="A177" s="25" t="n"/>
      <c r="B177" s="5" t="n"/>
      <c r="C177" s="4" t="n"/>
      <c r="D177" s="4" t="n"/>
      <c r="E177" s="17">
        <f>IF(OR(C177="",D177=""),"",IF(D177&lt;C177,"To &lt; From",IF(Dashboard!$C$5="Calendar days",D177-C177+1,NETWORKDAYS(C177,D177))))</f>
        <v/>
      </c>
      <c r="F177" s="25" t="n"/>
    </row>
    <row r="178">
      <c r="A178" s="25" t="n"/>
      <c r="B178" s="5" t="n"/>
      <c r="C178" s="4" t="n"/>
      <c r="D178" s="4" t="n"/>
      <c r="E178" s="17">
        <f>IF(OR(C178="",D178=""),"",IF(D178&lt;C178,"To &lt; From",IF(Dashboard!$C$5="Calendar days",D178-C178+1,NETWORKDAYS(C178,D178))))</f>
        <v/>
      </c>
      <c r="F178" s="25" t="n"/>
    </row>
    <row r="179">
      <c r="A179" s="25" t="n"/>
      <c r="B179" s="5" t="n"/>
      <c r="C179" s="4" t="n"/>
      <c r="D179" s="4" t="n"/>
      <c r="E179" s="17">
        <f>IF(OR(C179="",D179=""),"",IF(D179&lt;C179,"To &lt; From",IF(Dashboard!$C$5="Calendar days",D179-C179+1,NETWORKDAYS(C179,D179))))</f>
        <v/>
      </c>
      <c r="F179" s="25" t="n"/>
    </row>
    <row r="180">
      <c r="A180" s="25" t="n"/>
      <c r="B180" s="5" t="n"/>
      <c r="C180" s="4" t="n"/>
      <c r="D180" s="4" t="n"/>
      <c r="E180" s="17">
        <f>IF(OR(C180="",D180=""),"",IF(D180&lt;C180,"To &lt; From",IF(Dashboard!$C$5="Calendar days",D180-C180+1,NETWORKDAYS(C180,D180))))</f>
        <v/>
      </c>
      <c r="F180" s="25" t="n"/>
    </row>
    <row r="181">
      <c r="A181" s="25" t="n"/>
      <c r="B181" s="5" t="n"/>
      <c r="C181" s="4" t="n"/>
      <c r="D181" s="4" t="n"/>
      <c r="E181" s="17">
        <f>IF(OR(C181="",D181=""),"",IF(D181&lt;C181,"To &lt; From",IF(Dashboard!$C$5="Calendar days",D181-C181+1,NETWORKDAYS(C181,D181))))</f>
        <v/>
      </c>
      <c r="F181" s="25" t="n"/>
    </row>
    <row r="182">
      <c r="A182" s="25" t="n"/>
      <c r="B182" s="5" t="n"/>
      <c r="C182" s="4" t="n"/>
      <c r="D182" s="4" t="n"/>
      <c r="E182" s="17">
        <f>IF(OR(C182="",D182=""),"",IF(D182&lt;C182,"To &lt; From",IF(Dashboard!$C$5="Calendar days",D182-C182+1,NETWORKDAYS(C182,D182))))</f>
        <v/>
      </c>
      <c r="F182" s="25" t="n"/>
    </row>
    <row r="183">
      <c r="A183" s="25" t="n"/>
      <c r="B183" s="5" t="n"/>
      <c r="C183" s="4" t="n"/>
      <c r="D183" s="4" t="n"/>
      <c r="E183" s="17">
        <f>IF(OR(C183="",D183=""),"",IF(D183&lt;C183,"To &lt; From",IF(Dashboard!$C$5="Calendar days",D183-C183+1,NETWORKDAYS(C183,D183))))</f>
        <v/>
      </c>
      <c r="F183" s="25" t="n"/>
    </row>
    <row r="184">
      <c r="A184" s="25" t="n"/>
      <c r="B184" s="5" t="n"/>
      <c r="C184" s="4" t="n"/>
      <c r="D184" s="4" t="n"/>
      <c r="E184" s="17">
        <f>IF(OR(C184="",D184=""),"",IF(D184&lt;C184,"To &lt; From",IF(Dashboard!$C$5="Calendar days",D184-C184+1,NETWORKDAYS(C184,D184))))</f>
        <v/>
      </c>
      <c r="F184" s="25" t="n"/>
    </row>
    <row r="185">
      <c r="A185" s="25" t="n"/>
      <c r="B185" s="5" t="n"/>
      <c r="C185" s="4" t="n"/>
      <c r="D185" s="4" t="n"/>
      <c r="E185" s="17">
        <f>IF(OR(C185="",D185=""),"",IF(D185&lt;C185,"To &lt; From",IF(Dashboard!$C$5="Calendar days",D185-C185+1,NETWORKDAYS(C185,D185))))</f>
        <v/>
      </c>
      <c r="F185" s="25" t="n"/>
    </row>
    <row r="186">
      <c r="A186" s="25" t="n"/>
      <c r="B186" s="5" t="n"/>
      <c r="C186" s="4" t="n"/>
      <c r="D186" s="4" t="n"/>
      <c r="E186" s="17">
        <f>IF(OR(C186="",D186=""),"",IF(D186&lt;C186,"To &lt; From",IF(Dashboard!$C$5="Calendar days",D186-C186+1,NETWORKDAYS(C186,D186))))</f>
        <v/>
      </c>
      <c r="F186" s="25" t="n"/>
    </row>
    <row r="187">
      <c r="A187" s="25" t="n"/>
      <c r="B187" s="5" t="n"/>
      <c r="C187" s="4" t="n"/>
      <c r="D187" s="4" t="n"/>
      <c r="E187" s="17">
        <f>IF(OR(C187="",D187=""),"",IF(D187&lt;C187,"To &lt; From",IF(Dashboard!$C$5="Calendar days",D187-C187+1,NETWORKDAYS(C187,D187))))</f>
        <v/>
      </c>
      <c r="F187" s="25" t="n"/>
    </row>
    <row r="188">
      <c r="A188" s="25" t="n"/>
      <c r="B188" s="5" t="n"/>
      <c r="C188" s="4" t="n"/>
      <c r="D188" s="4" t="n"/>
      <c r="E188" s="17">
        <f>IF(OR(C188="",D188=""),"",IF(D188&lt;C188,"To &lt; From",IF(Dashboard!$C$5="Calendar days",D188-C188+1,NETWORKDAYS(C188,D188))))</f>
        <v/>
      </c>
      <c r="F188" s="25" t="n"/>
    </row>
    <row r="189">
      <c r="A189" s="25" t="n"/>
      <c r="B189" s="5" t="n"/>
      <c r="C189" s="4" t="n"/>
      <c r="D189" s="4" t="n"/>
      <c r="E189" s="17">
        <f>IF(OR(C189="",D189=""),"",IF(D189&lt;C189,"To &lt; From",IF(Dashboard!$C$5="Calendar days",D189-C189+1,NETWORKDAYS(C189,D189))))</f>
        <v/>
      </c>
      <c r="F189" s="25" t="n"/>
    </row>
    <row r="190">
      <c r="A190" s="25" t="n"/>
      <c r="B190" s="5" t="n"/>
      <c r="C190" s="4" t="n"/>
      <c r="D190" s="4" t="n"/>
      <c r="E190" s="17">
        <f>IF(OR(C190="",D190=""),"",IF(D190&lt;C190,"To &lt; From",IF(Dashboard!$C$5="Calendar days",D190-C190+1,NETWORKDAYS(C190,D190))))</f>
        <v/>
      </c>
      <c r="F190" s="25" t="n"/>
    </row>
    <row r="191">
      <c r="A191" s="25" t="n"/>
      <c r="B191" s="5" t="n"/>
      <c r="C191" s="4" t="n"/>
      <c r="D191" s="4" t="n"/>
      <c r="E191" s="17">
        <f>IF(OR(C191="",D191=""),"",IF(D191&lt;C191,"To &lt; From",IF(Dashboard!$C$5="Calendar days",D191-C191+1,NETWORKDAYS(C191,D191))))</f>
        <v/>
      </c>
      <c r="F191" s="25" t="n"/>
    </row>
    <row r="192">
      <c r="A192" s="25" t="n"/>
      <c r="B192" s="5" t="n"/>
      <c r="C192" s="4" t="n"/>
      <c r="D192" s="4" t="n"/>
      <c r="E192" s="17">
        <f>IF(OR(C192="",D192=""),"",IF(D192&lt;C192,"To &lt; From",IF(Dashboard!$C$5="Calendar days",D192-C192+1,NETWORKDAYS(C192,D192))))</f>
        <v/>
      </c>
      <c r="F192" s="25" t="n"/>
    </row>
    <row r="193">
      <c r="A193" s="25" t="n"/>
      <c r="B193" s="5" t="n"/>
      <c r="C193" s="4" t="n"/>
      <c r="D193" s="4" t="n"/>
      <c r="E193" s="17">
        <f>IF(OR(C193="",D193=""),"",IF(D193&lt;C193,"To &lt; From",IF(Dashboard!$C$5="Calendar days",D193-C193+1,NETWORKDAYS(C193,D193))))</f>
        <v/>
      </c>
      <c r="F193" s="25" t="n"/>
    </row>
    <row r="194">
      <c r="A194" s="25" t="n"/>
      <c r="B194" s="5" t="n"/>
      <c r="C194" s="4" t="n"/>
      <c r="D194" s="4" t="n"/>
      <c r="E194" s="17">
        <f>IF(OR(C194="",D194=""),"",IF(D194&lt;C194,"To &lt; From",IF(Dashboard!$C$5="Calendar days",D194-C194+1,NETWORKDAYS(C194,D194))))</f>
        <v/>
      </c>
      <c r="F194" s="25" t="n"/>
    </row>
    <row r="195">
      <c r="A195" s="25" t="n"/>
      <c r="B195" s="5" t="n"/>
      <c r="C195" s="4" t="n"/>
      <c r="D195" s="4" t="n"/>
      <c r="E195" s="17">
        <f>IF(OR(C195="",D195=""),"",IF(D195&lt;C195,"To &lt; From",IF(Dashboard!$C$5="Calendar days",D195-C195+1,NETWORKDAYS(C195,D195))))</f>
        <v/>
      </c>
      <c r="F195" s="25" t="n"/>
    </row>
    <row r="196">
      <c r="A196" s="25" t="n"/>
      <c r="B196" s="5" t="n"/>
      <c r="C196" s="4" t="n"/>
      <c r="D196" s="4" t="n"/>
      <c r="E196" s="17">
        <f>IF(OR(C196="",D196=""),"",IF(D196&lt;C196,"To &lt; From",IF(Dashboard!$C$5="Calendar days",D196-C196+1,NETWORKDAYS(C196,D196))))</f>
        <v/>
      </c>
      <c r="F196" s="25" t="n"/>
    </row>
    <row r="197">
      <c r="A197" s="25" t="n"/>
      <c r="B197" s="5" t="n"/>
      <c r="C197" s="4" t="n"/>
      <c r="D197" s="4" t="n"/>
      <c r="E197" s="17">
        <f>IF(OR(C197="",D197=""),"",IF(D197&lt;C197,"To &lt; From",IF(Dashboard!$C$5="Calendar days",D197-C197+1,NETWORKDAYS(C197,D197))))</f>
        <v/>
      </c>
      <c r="F197" s="25" t="n"/>
    </row>
    <row r="198">
      <c r="A198" s="25" t="n"/>
      <c r="B198" s="5" t="n"/>
      <c r="C198" s="4" t="n"/>
      <c r="D198" s="4" t="n"/>
      <c r="E198" s="17">
        <f>IF(OR(C198="",D198=""),"",IF(D198&lt;C198,"To &lt; From",IF(Dashboard!$C$5="Calendar days",D198-C198+1,NETWORKDAYS(C198,D198))))</f>
        <v/>
      </c>
      <c r="F198" s="25" t="n"/>
    </row>
    <row r="199">
      <c r="A199" s="25" t="n"/>
      <c r="B199" s="5" t="n"/>
      <c r="C199" s="4" t="n"/>
      <c r="D199" s="4" t="n"/>
      <c r="E199" s="17">
        <f>IF(OR(C199="",D199=""),"",IF(D199&lt;C199,"To &lt; From",IF(Dashboard!$C$5="Calendar days",D199-C199+1,NETWORKDAYS(C199,D199))))</f>
        <v/>
      </c>
      <c r="F199" s="25" t="n"/>
    </row>
    <row r="200">
      <c r="A200" s="25" t="n"/>
      <c r="B200" s="5" t="n"/>
      <c r="C200" s="4" t="n"/>
      <c r="D200" s="4" t="n"/>
      <c r="E200" s="17">
        <f>IF(OR(C200="",D200=""),"",IF(D200&lt;C200,"To &lt; From",IF(Dashboard!$C$5="Calendar days",D200-C200+1,NETWORKDAYS(C200,D200))))</f>
        <v/>
      </c>
      <c r="F200" s="25" t="n"/>
    </row>
    <row r="201">
      <c r="A201" s="25" t="n"/>
      <c r="B201" s="5" t="n"/>
      <c r="C201" s="4" t="n"/>
      <c r="D201" s="4" t="n"/>
      <c r="E201" s="17">
        <f>IF(OR(C201="",D201=""),"",IF(D201&lt;C201,"To &lt; From",IF(Dashboard!$C$5="Calendar days",D201-C201+1,NETWORKDAYS(C201,D201))))</f>
        <v/>
      </c>
      <c r="F201" s="25" t="n"/>
    </row>
    <row r="202">
      <c r="A202" s="25" t="n"/>
      <c r="B202" s="5" t="n"/>
      <c r="C202" s="4" t="n"/>
      <c r="D202" s="4" t="n"/>
      <c r="E202" s="17">
        <f>IF(OR(C202="",D202=""),"",IF(D202&lt;C202,"To &lt; From",IF(Dashboard!$C$5="Calendar days",D202-C202+1,NETWORKDAYS(C202,D202))))</f>
        <v/>
      </c>
      <c r="F202" s="25" t="n"/>
    </row>
    <row r="203">
      <c r="A203" s="25" t="n"/>
      <c r="B203" s="5" t="n"/>
      <c r="C203" s="4" t="n"/>
      <c r="D203" s="4" t="n"/>
      <c r="E203" s="17">
        <f>IF(OR(C203="",D203=""),"",IF(D203&lt;C203,"To &lt; From",IF(Dashboard!$C$5="Calendar days",D203-C203+1,NETWORKDAYS(C203,D203))))</f>
        <v/>
      </c>
      <c r="F203" s="25" t="n"/>
    </row>
    <row r="204">
      <c r="A204" s="25" t="n"/>
      <c r="B204" s="5" t="n"/>
      <c r="C204" s="4" t="n"/>
      <c r="D204" s="4" t="n"/>
      <c r="E204" s="17">
        <f>IF(OR(C204="",D204=""),"",IF(D204&lt;C204,"To &lt; From",IF(Dashboard!$C$5="Calendar days",D204-C204+1,NETWORKDAYS(C204,D204))))</f>
        <v/>
      </c>
      <c r="F204" s="25" t="n"/>
    </row>
    <row r="205">
      <c r="A205" s="25" t="n"/>
      <c r="B205" s="5" t="n"/>
      <c r="C205" s="4" t="n"/>
      <c r="D205" s="4" t="n"/>
      <c r="E205" s="17">
        <f>IF(OR(C205="",D205=""),"",IF(D205&lt;C205,"To &lt; From",IF(Dashboard!$C$5="Calendar days",D205-C205+1,NETWORKDAYS(C205,D205))))</f>
        <v/>
      </c>
      <c r="F205" s="25" t="n"/>
    </row>
    <row r="206">
      <c r="A206" s="25" t="n"/>
      <c r="B206" s="5" t="n"/>
      <c r="C206" s="4" t="n"/>
      <c r="D206" s="4" t="n"/>
      <c r="E206" s="17">
        <f>IF(OR(C206="",D206=""),"",IF(D206&lt;C206,"To &lt; From",IF(Dashboard!$C$5="Calendar days",D206-C206+1,NETWORKDAYS(C206,D206))))</f>
        <v/>
      </c>
      <c r="F206" s="25" t="n"/>
    </row>
    <row r="207">
      <c r="A207" s="25" t="n"/>
      <c r="B207" s="5" t="n"/>
      <c r="C207" s="4" t="n"/>
      <c r="D207" s="4" t="n"/>
      <c r="E207" s="17">
        <f>IF(OR(C207="",D207=""),"",IF(D207&lt;C207,"To &lt; From",IF(Dashboard!$C$5="Calendar days",D207-C207+1,NETWORKDAYS(C207,D207))))</f>
        <v/>
      </c>
      <c r="F207" s="25" t="n"/>
    </row>
    <row r="208">
      <c r="A208" s="25" t="n"/>
      <c r="B208" s="5" t="n"/>
      <c r="C208" s="4" t="n"/>
      <c r="D208" s="4" t="n"/>
      <c r="E208" s="17">
        <f>IF(OR(C208="",D208=""),"",IF(D208&lt;C208,"To &lt; From",IF(Dashboard!$C$5="Calendar days",D208-C208+1,NETWORKDAYS(C208,D208))))</f>
        <v/>
      </c>
      <c r="F208" s="25" t="n"/>
    </row>
    <row r="209">
      <c r="A209" s="25" t="n"/>
      <c r="B209" s="5" t="n"/>
      <c r="C209" s="4" t="n"/>
      <c r="D209" s="4" t="n"/>
      <c r="E209" s="17">
        <f>IF(OR(C209="",D209=""),"",IF(D209&lt;C209,"To &lt; From",IF(Dashboard!$C$5="Calendar days",D209-C209+1,NETWORKDAYS(C209,D209))))</f>
        <v/>
      </c>
      <c r="F209" s="25" t="n"/>
    </row>
    <row r="210">
      <c r="A210" s="25" t="n"/>
      <c r="B210" s="5" t="n"/>
      <c r="C210" s="4" t="n"/>
      <c r="D210" s="4" t="n"/>
      <c r="E210" s="17">
        <f>IF(OR(C210="",D210=""),"",IF(D210&lt;C210,"To &lt; From",IF(Dashboard!$C$5="Calendar days",D210-C210+1,NETWORKDAYS(C210,D210))))</f>
        <v/>
      </c>
      <c r="F210" s="25" t="n"/>
    </row>
    <row r="211">
      <c r="A211" s="25" t="n"/>
      <c r="B211" s="5" t="n"/>
      <c r="C211" s="4" t="n"/>
      <c r="D211" s="4" t="n"/>
      <c r="E211" s="17">
        <f>IF(OR(C211="",D211=""),"",IF(D211&lt;C211,"To &lt; From",IF(Dashboard!$C$5="Calendar days",D211-C211+1,NETWORKDAYS(C211,D211))))</f>
        <v/>
      </c>
      <c r="F211" s="25" t="n"/>
    </row>
    <row r="212">
      <c r="A212" s="25" t="n"/>
      <c r="B212" s="5" t="n"/>
      <c r="C212" s="4" t="n"/>
      <c r="D212" s="4" t="n"/>
      <c r="E212" s="17">
        <f>IF(OR(C212="",D212=""),"",IF(D212&lt;C212,"To &lt; From",IF(Dashboard!$C$5="Calendar days",D212-C212+1,NETWORKDAYS(C212,D212))))</f>
        <v/>
      </c>
      <c r="F212" s="25" t="n"/>
    </row>
    <row r="213">
      <c r="A213" s="25" t="n"/>
      <c r="B213" s="5" t="n"/>
      <c r="C213" s="4" t="n"/>
      <c r="D213" s="4" t="n"/>
      <c r="E213" s="17">
        <f>IF(OR(C213="",D213=""),"",IF(D213&lt;C213,"To &lt; From",IF(Dashboard!$C$5="Calendar days",D213-C213+1,NETWORKDAYS(C213,D213))))</f>
        <v/>
      </c>
      <c r="F213" s="25" t="n"/>
    </row>
    <row r="214">
      <c r="A214" s="25" t="n"/>
      <c r="B214" s="5" t="n"/>
      <c r="C214" s="4" t="n"/>
      <c r="D214" s="4" t="n"/>
      <c r="E214" s="17">
        <f>IF(OR(C214="",D214=""),"",IF(D214&lt;C214,"To &lt; From",IF(Dashboard!$C$5="Calendar days",D214-C214+1,NETWORKDAYS(C214,D214))))</f>
        <v/>
      </c>
      <c r="F214" s="25" t="n"/>
    </row>
    <row r="215">
      <c r="A215" s="25" t="n"/>
      <c r="B215" s="5" t="n"/>
      <c r="C215" s="4" t="n"/>
      <c r="D215" s="4" t="n"/>
      <c r="E215" s="17">
        <f>IF(OR(C215="",D215=""),"",IF(D215&lt;C215,"To &lt; From",IF(Dashboard!$C$5="Calendar days",D215-C215+1,NETWORKDAYS(C215,D215))))</f>
        <v/>
      </c>
      <c r="F215" s="25" t="n"/>
    </row>
    <row r="216">
      <c r="A216" s="25" t="n"/>
      <c r="B216" s="5" t="n"/>
      <c r="C216" s="4" t="n"/>
      <c r="D216" s="4" t="n"/>
      <c r="E216" s="17">
        <f>IF(OR(C216="",D216=""),"",IF(D216&lt;C216,"To &lt; From",IF(Dashboard!$C$5="Calendar days",D216-C216+1,NETWORKDAYS(C216,D216))))</f>
        <v/>
      </c>
      <c r="F216" s="25" t="n"/>
    </row>
    <row r="217">
      <c r="A217" s="25" t="n"/>
      <c r="B217" s="5" t="n"/>
      <c r="C217" s="4" t="n"/>
      <c r="D217" s="4" t="n"/>
      <c r="E217" s="17">
        <f>IF(OR(C217="",D217=""),"",IF(D217&lt;C217,"To &lt; From",IF(Dashboard!$C$5="Calendar days",D217-C217+1,NETWORKDAYS(C217,D217))))</f>
        <v/>
      </c>
      <c r="F217" s="25" t="n"/>
    </row>
    <row r="218">
      <c r="A218" s="25" t="n"/>
      <c r="B218" s="5" t="n"/>
      <c r="C218" s="4" t="n"/>
      <c r="D218" s="4" t="n"/>
      <c r="E218" s="17">
        <f>IF(OR(C218="",D218=""),"",IF(D218&lt;C218,"To &lt; From",IF(Dashboard!$C$5="Calendar days",D218-C218+1,NETWORKDAYS(C218,D218))))</f>
        <v/>
      </c>
      <c r="F218" s="25" t="n"/>
    </row>
    <row r="219">
      <c r="A219" s="25" t="n"/>
      <c r="B219" s="5" t="n"/>
      <c r="C219" s="4" t="n"/>
      <c r="D219" s="4" t="n"/>
      <c r="E219" s="17">
        <f>IF(OR(C219="",D219=""),"",IF(D219&lt;C219,"To &lt; From",IF(Dashboard!$C$5="Calendar days",D219-C219+1,NETWORKDAYS(C219,D219))))</f>
        <v/>
      </c>
      <c r="F219" s="25" t="n"/>
    </row>
    <row r="220">
      <c r="A220" s="25" t="n"/>
      <c r="B220" s="5" t="n"/>
      <c r="C220" s="4" t="n"/>
      <c r="D220" s="4" t="n"/>
      <c r="E220" s="17">
        <f>IF(OR(C220="",D220=""),"",IF(D220&lt;C220,"To &lt; From",IF(Dashboard!$C$5="Calendar days",D220-C220+1,NETWORKDAYS(C220,D220))))</f>
        <v/>
      </c>
      <c r="F220" s="25" t="n"/>
    </row>
    <row r="221">
      <c r="A221" s="25" t="n"/>
      <c r="B221" s="5" t="n"/>
      <c r="C221" s="4" t="n"/>
      <c r="D221" s="4" t="n"/>
      <c r="E221" s="17">
        <f>IF(OR(C221="",D221=""),"",IF(D221&lt;C221,"To &lt; From",IF(Dashboard!$C$5="Calendar days",D221-C221+1,NETWORKDAYS(C221,D221))))</f>
        <v/>
      </c>
      <c r="F221" s="25" t="n"/>
    </row>
    <row r="222">
      <c r="A222" s="25" t="n"/>
      <c r="B222" s="5" t="n"/>
      <c r="C222" s="4" t="n"/>
      <c r="D222" s="4" t="n"/>
      <c r="E222" s="17">
        <f>IF(OR(C222="",D222=""),"",IF(D222&lt;C222,"To &lt; From",IF(Dashboard!$C$5="Calendar days",D222-C222+1,NETWORKDAYS(C222,D222))))</f>
        <v/>
      </c>
      <c r="F222" s="25" t="n"/>
    </row>
    <row r="223">
      <c r="A223" s="25" t="n"/>
      <c r="B223" s="5" t="n"/>
      <c r="C223" s="4" t="n"/>
      <c r="D223" s="4" t="n"/>
      <c r="E223" s="17">
        <f>IF(OR(C223="",D223=""),"",IF(D223&lt;C223,"To &lt; From",IF(Dashboard!$C$5="Calendar days",D223-C223+1,NETWORKDAYS(C223,D223))))</f>
        <v/>
      </c>
      <c r="F223" s="25" t="n"/>
    </row>
    <row r="224">
      <c r="A224" s="25" t="n"/>
      <c r="B224" s="5" t="n"/>
      <c r="C224" s="4" t="n"/>
      <c r="D224" s="4" t="n"/>
      <c r="E224" s="17">
        <f>IF(OR(C224="",D224=""),"",IF(D224&lt;C224,"To &lt; From",IF(Dashboard!$C$5="Calendar days",D224-C224+1,NETWORKDAYS(C224,D224))))</f>
        <v/>
      </c>
      <c r="F224" s="25" t="n"/>
    </row>
    <row r="225">
      <c r="A225" s="25" t="n"/>
      <c r="B225" s="5" t="n"/>
      <c r="C225" s="4" t="n"/>
      <c r="D225" s="4" t="n"/>
      <c r="E225" s="17">
        <f>IF(OR(C225="",D225=""),"",IF(D225&lt;C225,"To &lt; From",IF(Dashboard!$C$5="Calendar days",D225-C225+1,NETWORKDAYS(C225,D225))))</f>
        <v/>
      </c>
      <c r="F225" s="25" t="n"/>
    </row>
    <row r="226">
      <c r="A226" s="25" t="n"/>
      <c r="B226" s="5" t="n"/>
      <c r="C226" s="4" t="n"/>
      <c r="D226" s="4" t="n"/>
      <c r="E226" s="17">
        <f>IF(OR(C226="",D226=""),"",IF(D226&lt;C226,"To &lt; From",IF(Dashboard!$C$5="Calendar days",D226-C226+1,NETWORKDAYS(C226,D226))))</f>
        <v/>
      </c>
      <c r="F226" s="25" t="n"/>
    </row>
    <row r="227">
      <c r="A227" s="25" t="n"/>
      <c r="B227" s="5" t="n"/>
      <c r="C227" s="4" t="n"/>
      <c r="D227" s="4" t="n"/>
      <c r="E227" s="17">
        <f>IF(OR(C227="",D227=""),"",IF(D227&lt;C227,"To &lt; From",IF(Dashboard!$C$5="Calendar days",D227-C227+1,NETWORKDAYS(C227,D227))))</f>
        <v/>
      </c>
      <c r="F227" s="25" t="n"/>
    </row>
    <row r="228">
      <c r="A228" s="25" t="n"/>
      <c r="B228" s="5" t="n"/>
      <c r="C228" s="4" t="n"/>
      <c r="D228" s="4" t="n"/>
      <c r="E228" s="17">
        <f>IF(OR(C228="",D228=""),"",IF(D228&lt;C228,"To &lt; From",IF(Dashboard!$C$5="Calendar days",D228-C228+1,NETWORKDAYS(C228,D228))))</f>
        <v/>
      </c>
      <c r="F228" s="25" t="n"/>
    </row>
    <row r="229">
      <c r="A229" s="25" t="n"/>
      <c r="B229" s="5" t="n"/>
      <c r="C229" s="4" t="n"/>
      <c r="D229" s="4" t="n"/>
      <c r="E229" s="17">
        <f>IF(OR(C229="",D229=""),"",IF(D229&lt;C229,"To &lt; From",IF(Dashboard!$C$5="Calendar days",D229-C229+1,NETWORKDAYS(C229,D229))))</f>
        <v/>
      </c>
      <c r="F229" s="25" t="n"/>
    </row>
    <row r="230">
      <c r="A230" s="25" t="n"/>
      <c r="B230" s="5" t="n"/>
      <c r="C230" s="4" t="n"/>
      <c r="D230" s="4" t="n"/>
      <c r="E230" s="17">
        <f>IF(OR(C230="",D230=""),"",IF(D230&lt;C230,"To &lt; From",IF(Dashboard!$C$5="Calendar days",D230-C230+1,NETWORKDAYS(C230,D230))))</f>
        <v/>
      </c>
      <c r="F230" s="25" t="n"/>
    </row>
    <row r="231">
      <c r="A231" s="25" t="n"/>
      <c r="B231" s="5" t="n"/>
      <c r="C231" s="4" t="n"/>
      <c r="D231" s="4" t="n"/>
      <c r="E231" s="17">
        <f>IF(OR(C231="",D231=""),"",IF(D231&lt;C231,"To &lt; From",IF(Dashboard!$C$5="Calendar days",D231-C231+1,NETWORKDAYS(C231,D231))))</f>
        <v/>
      </c>
      <c r="F231" s="25" t="n"/>
    </row>
    <row r="232">
      <c r="A232" s="25" t="n"/>
      <c r="B232" s="5" t="n"/>
      <c r="C232" s="4" t="n"/>
      <c r="D232" s="4" t="n"/>
      <c r="E232" s="17">
        <f>IF(OR(C232="",D232=""),"",IF(D232&lt;C232,"To &lt; From",IF(Dashboard!$C$5="Calendar days",D232-C232+1,NETWORKDAYS(C232,D232))))</f>
        <v/>
      </c>
      <c r="F232" s="25" t="n"/>
    </row>
    <row r="233">
      <c r="A233" s="25" t="n"/>
      <c r="B233" s="5" t="n"/>
      <c r="C233" s="4" t="n"/>
      <c r="D233" s="4" t="n"/>
      <c r="E233" s="17">
        <f>IF(OR(C233="",D233=""),"",IF(D233&lt;C233,"To &lt; From",IF(Dashboard!$C$5="Calendar days",D233-C233+1,NETWORKDAYS(C233,D233))))</f>
        <v/>
      </c>
      <c r="F233" s="25" t="n"/>
    </row>
    <row r="234">
      <c r="A234" s="25" t="n"/>
      <c r="B234" s="5" t="n"/>
      <c r="C234" s="4" t="n"/>
      <c r="D234" s="4" t="n"/>
      <c r="E234" s="17">
        <f>IF(OR(C234="",D234=""),"",IF(D234&lt;C234,"To &lt; From",IF(Dashboard!$C$5="Calendar days",D234-C234+1,NETWORKDAYS(C234,D234))))</f>
        <v/>
      </c>
      <c r="F234" s="25" t="n"/>
    </row>
    <row r="235">
      <c r="A235" s="25" t="n"/>
      <c r="B235" s="5" t="n"/>
      <c r="C235" s="4" t="n"/>
      <c r="D235" s="4" t="n"/>
      <c r="E235" s="17">
        <f>IF(OR(C235="",D235=""),"",IF(D235&lt;C235,"To &lt; From",IF(Dashboard!$C$5="Calendar days",D235-C235+1,NETWORKDAYS(C235,D235))))</f>
        <v/>
      </c>
      <c r="F235" s="25" t="n"/>
    </row>
    <row r="236">
      <c r="A236" s="25" t="n"/>
      <c r="B236" s="5" t="n"/>
      <c r="C236" s="4" t="n"/>
      <c r="D236" s="4" t="n"/>
      <c r="E236" s="17">
        <f>IF(OR(C236="",D236=""),"",IF(D236&lt;C236,"To &lt; From",IF(Dashboard!$C$5="Calendar days",D236-C236+1,NETWORKDAYS(C236,D236))))</f>
        <v/>
      </c>
      <c r="F236" s="25" t="n"/>
    </row>
    <row r="237">
      <c r="A237" s="25" t="n"/>
      <c r="B237" s="5" t="n"/>
      <c r="C237" s="4" t="n"/>
      <c r="D237" s="4" t="n"/>
      <c r="E237" s="17">
        <f>IF(OR(C237="",D237=""),"",IF(D237&lt;C237,"To &lt; From",IF(Dashboard!$C$5="Calendar days",D237-C237+1,NETWORKDAYS(C237,D237))))</f>
        <v/>
      </c>
      <c r="F237" s="25" t="n"/>
    </row>
    <row r="238">
      <c r="A238" s="25" t="n"/>
      <c r="B238" s="5" t="n"/>
      <c r="C238" s="4" t="n"/>
      <c r="D238" s="4" t="n"/>
      <c r="E238" s="17">
        <f>IF(OR(C238="",D238=""),"",IF(D238&lt;C238,"To &lt; From",IF(Dashboard!$C$5="Calendar days",D238-C238+1,NETWORKDAYS(C238,D238))))</f>
        <v/>
      </c>
      <c r="F238" s="25" t="n"/>
    </row>
    <row r="239">
      <c r="A239" s="25" t="n"/>
      <c r="B239" s="5" t="n"/>
      <c r="C239" s="4" t="n"/>
      <c r="D239" s="4" t="n"/>
      <c r="E239" s="17">
        <f>IF(OR(C239="",D239=""),"",IF(D239&lt;C239,"To &lt; From",IF(Dashboard!$C$5="Calendar days",D239-C239+1,NETWORKDAYS(C239,D239))))</f>
        <v/>
      </c>
      <c r="F239" s="25" t="n"/>
    </row>
    <row r="240">
      <c r="A240" s="25" t="n"/>
      <c r="B240" s="5" t="n"/>
      <c r="C240" s="4" t="n"/>
      <c r="D240" s="4" t="n"/>
      <c r="E240" s="17">
        <f>IF(OR(C240="",D240=""),"",IF(D240&lt;C240,"To &lt; From",IF(Dashboard!$C$5="Calendar days",D240-C240+1,NETWORKDAYS(C240,D240))))</f>
        <v/>
      </c>
      <c r="F240" s="25" t="n"/>
    </row>
    <row r="241">
      <c r="A241" s="25" t="n"/>
      <c r="B241" s="5" t="n"/>
      <c r="C241" s="4" t="n"/>
      <c r="D241" s="4" t="n"/>
      <c r="E241" s="17">
        <f>IF(OR(C241="",D241=""),"",IF(D241&lt;C241,"To &lt; From",IF(Dashboard!$C$5="Calendar days",D241-C241+1,NETWORKDAYS(C241,D241))))</f>
        <v/>
      </c>
      <c r="F241" s="25" t="n"/>
    </row>
    <row r="242">
      <c r="A242" s="25" t="n"/>
      <c r="B242" s="5" t="n"/>
      <c r="C242" s="4" t="n"/>
      <c r="D242" s="4" t="n"/>
      <c r="E242" s="17">
        <f>IF(OR(C242="",D242=""),"",IF(D242&lt;C242,"To &lt; From",IF(Dashboard!$C$5="Calendar days",D242-C242+1,NETWORKDAYS(C242,D242))))</f>
        <v/>
      </c>
      <c r="F242" s="25" t="n"/>
    </row>
    <row r="243">
      <c r="A243" s="25" t="n"/>
      <c r="B243" s="5" t="n"/>
      <c r="C243" s="4" t="n"/>
      <c r="D243" s="4" t="n"/>
      <c r="E243" s="17">
        <f>IF(OR(C243="",D243=""),"",IF(D243&lt;C243,"To &lt; From",IF(Dashboard!$C$5="Calendar days",D243-C243+1,NETWORKDAYS(C243,D243))))</f>
        <v/>
      </c>
      <c r="F243" s="25" t="n"/>
    </row>
    <row r="244">
      <c r="A244" s="25" t="n"/>
      <c r="B244" s="5" t="n"/>
      <c r="C244" s="4" t="n"/>
      <c r="D244" s="4" t="n"/>
      <c r="E244" s="17">
        <f>IF(OR(C244="",D244=""),"",IF(D244&lt;C244,"To &lt; From",IF(Dashboard!$C$5="Calendar days",D244-C244+1,NETWORKDAYS(C244,D244))))</f>
        <v/>
      </c>
      <c r="F244" s="25" t="n"/>
    </row>
    <row r="245">
      <c r="A245" s="25" t="n"/>
      <c r="B245" s="5" t="n"/>
      <c r="C245" s="4" t="n"/>
      <c r="D245" s="4" t="n"/>
      <c r="E245" s="17">
        <f>IF(OR(C245="",D245=""),"",IF(D245&lt;C245,"To &lt; From",IF(Dashboard!$C$5="Calendar days",D245-C245+1,NETWORKDAYS(C245,D245))))</f>
        <v/>
      </c>
      <c r="F245" s="25" t="n"/>
    </row>
    <row r="246">
      <c r="A246" s="25" t="n"/>
      <c r="B246" s="5" t="n"/>
      <c r="C246" s="4" t="n"/>
      <c r="D246" s="4" t="n"/>
      <c r="E246" s="17">
        <f>IF(OR(C246="",D246=""),"",IF(D246&lt;C246,"To &lt; From",IF(Dashboard!$C$5="Calendar days",D246-C246+1,NETWORKDAYS(C246,D246))))</f>
        <v/>
      </c>
      <c r="F246" s="25" t="n"/>
    </row>
    <row r="247">
      <c r="A247" s="25" t="n"/>
      <c r="B247" s="5" t="n"/>
      <c r="C247" s="4" t="n"/>
      <c r="D247" s="4" t="n"/>
      <c r="E247" s="17">
        <f>IF(OR(C247="",D247=""),"",IF(D247&lt;C247,"To &lt; From",IF(Dashboard!$C$5="Calendar days",D247-C247+1,NETWORKDAYS(C247,D247))))</f>
        <v/>
      </c>
      <c r="F247" s="25" t="n"/>
    </row>
    <row r="248">
      <c r="A248" s="25" t="n"/>
      <c r="B248" s="5" t="n"/>
      <c r="C248" s="4" t="n"/>
      <c r="D248" s="4" t="n"/>
      <c r="E248" s="17">
        <f>IF(OR(C248="",D248=""),"",IF(D248&lt;C248,"To &lt; From",IF(Dashboard!$C$5="Calendar days",D248-C248+1,NETWORKDAYS(C248,D248))))</f>
        <v/>
      </c>
      <c r="F248" s="25" t="n"/>
    </row>
    <row r="249">
      <c r="A249" s="25" t="n"/>
      <c r="B249" s="5" t="n"/>
      <c r="C249" s="4" t="n"/>
      <c r="D249" s="4" t="n"/>
      <c r="E249" s="17">
        <f>IF(OR(C249="",D249=""),"",IF(D249&lt;C249,"To &lt; From",IF(Dashboard!$C$5="Calendar days",D249-C249+1,NETWORKDAYS(C249,D249))))</f>
        <v/>
      </c>
      <c r="F249" s="25" t="n"/>
    </row>
    <row r="250">
      <c r="A250" s="25" t="n"/>
      <c r="B250" s="5" t="n"/>
      <c r="C250" s="4" t="n"/>
      <c r="D250" s="4" t="n"/>
      <c r="E250" s="17">
        <f>IF(OR(C250="",D250=""),"",IF(D250&lt;C250,"To &lt; From",IF(Dashboard!$C$5="Calendar days",D250-C250+1,NETWORKDAYS(C250,D250))))</f>
        <v/>
      </c>
      <c r="F250" s="25" t="n"/>
    </row>
    <row r="251">
      <c r="A251" s="25" t="n"/>
      <c r="B251" s="5" t="n"/>
      <c r="C251" s="4" t="n"/>
      <c r="D251" s="4" t="n"/>
      <c r="E251" s="17">
        <f>IF(OR(C251="",D251=""),"",IF(D251&lt;C251,"To &lt; From",IF(Dashboard!$C$5="Calendar days",D251-C251+1,NETWORKDAYS(C251,D251))))</f>
        <v/>
      </c>
      <c r="F251" s="25" t="n"/>
    </row>
    <row r="252">
      <c r="A252" s="25" t="n"/>
      <c r="B252" s="5" t="n"/>
      <c r="C252" s="4" t="n"/>
      <c r="D252" s="4" t="n"/>
      <c r="E252" s="17">
        <f>IF(OR(C252="",D252=""),"",IF(D252&lt;C252,"To &lt; From",IF(Dashboard!$C$5="Calendar days",D252-C252+1,NETWORKDAYS(C252,D252))))</f>
        <v/>
      </c>
      <c r="F252" s="25" t="n"/>
    </row>
    <row r="253">
      <c r="A253" s="25" t="n"/>
      <c r="B253" s="5" t="n"/>
      <c r="C253" s="4" t="n"/>
      <c r="D253" s="4" t="n"/>
      <c r="E253" s="17">
        <f>IF(OR(C253="",D253=""),"",IF(D253&lt;C253,"To &lt; From",IF(Dashboard!$C$5="Calendar days",D253-C253+1,NETWORKDAYS(C253,D253))))</f>
        <v/>
      </c>
      <c r="F253" s="25" t="n"/>
    </row>
    <row r="254">
      <c r="A254" s="25" t="n"/>
      <c r="B254" s="5" t="n"/>
      <c r="C254" s="4" t="n"/>
      <c r="D254" s="4" t="n"/>
      <c r="E254" s="17">
        <f>IF(OR(C254="",D254=""),"",IF(D254&lt;C254,"To &lt; From",IF(Dashboard!$C$5="Calendar days",D254-C254+1,NETWORKDAYS(C254,D254))))</f>
        <v/>
      </c>
      <c r="F254" s="25" t="n"/>
    </row>
    <row r="255">
      <c r="A255" s="25" t="n"/>
      <c r="B255" s="5" t="n"/>
      <c r="C255" s="4" t="n"/>
      <c r="D255" s="4" t="n"/>
      <c r="E255" s="17">
        <f>IF(OR(C255="",D255=""),"",IF(D255&lt;C255,"To &lt; From",IF(Dashboard!$C$5="Calendar days",D255-C255+1,NETWORKDAYS(C255,D255))))</f>
        <v/>
      </c>
      <c r="F255" s="25" t="n"/>
    </row>
    <row r="256">
      <c r="A256" s="25" t="n"/>
      <c r="B256" s="5" t="n"/>
      <c r="C256" s="4" t="n"/>
      <c r="D256" s="4" t="n"/>
      <c r="E256" s="17">
        <f>IF(OR(C256="",D256=""),"",IF(D256&lt;C256,"To &lt; From",IF(Dashboard!$C$5="Calendar days",D256-C256+1,NETWORKDAYS(C256,D256))))</f>
        <v/>
      </c>
      <c r="F256" s="25" t="n"/>
    </row>
    <row r="257">
      <c r="A257" s="25" t="n"/>
      <c r="B257" s="5" t="n"/>
      <c r="C257" s="4" t="n"/>
      <c r="D257" s="4" t="n"/>
      <c r="E257" s="17">
        <f>IF(OR(C257="",D257=""),"",IF(D257&lt;C257,"To &lt; From",IF(Dashboard!$C$5="Calendar days",D257-C257+1,NETWORKDAYS(C257,D257))))</f>
        <v/>
      </c>
      <c r="F257" s="25" t="n"/>
    </row>
    <row r="258">
      <c r="A258" s="25" t="n"/>
      <c r="B258" s="5" t="n"/>
      <c r="C258" s="4" t="n"/>
      <c r="D258" s="4" t="n"/>
      <c r="E258" s="17">
        <f>IF(OR(C258="",D258=""),"",IF(D258&lt;C258,"To &lt; From",IF(Dashboard!$C$5="Calendar days",D258-C258+1,NETWORKDAYS(C258,D258))))</f>
        <v/>
      </c>
      <c r="F258" s="25" t="n"/>
    </row>
    <row r="259">
      <c r="A259" s="25" t="n"/>
      <c r="B259" s="5" t="n"/>
      <c r="C259" s="4" t="n"/>
      <c r="D259" s="4" t="n"/>
      <c r="E259" s="17">
        <f>IF(OR(C259="",D259=""),"",IF(D259&lt;C259,"To &lt; From",IF(Dashboard!$C$5="Calendar days",D259-C259+1,NETWORKDAYS(C259,D259))))</f>
        <v/>
      </c>
      <c r="F259" s="25" t="n"/>
    </row>
    <row r="260">
      <c r="A260" s="25" t="n"/>
      <c r="B260" s="5" t="n"/>
      <c r="C260" s="4" t="n"/>
      <c r="D260" s="4" t="n"/>
      <c r="E260" s="17">
        <f>IF(OR(C260="",D260=""),"",IF(D260&lt;C260,"To &lt; From",IF(Dashboard!$C$5="Calendar days",D260-C260+1,NETWORKDAYS(C260,D260))))</f>
        <v/>
      </c>
      <c r="F260" s="25" t="n"/>
    </row>
    <row r="261">
      <c r="A261" s="25" t="n"/>
      <c r="B261" s="5" t="n"/>
      <c r="C261" s="4" t="n"/>
      <c r="D261" s="4" t="n"/>
      <c r="E261" s="17">
        <f>IF(OR(C261="",D261=""),"",IF(D261&lt;C261,"To &lt; From",IF(Dashboard!$C$5="Calendar days",D261-C261+1,NETWORKDAYS(C261,D261))))</f>
        <v/>
      </c>
      <c r="F261" s="25" t="n"/>
    </row>
    <row r="262">
      <c r="A262" s="25" t="n"/>
      <c r="B262" s="5" t="n"/>
      <c r="C262" s="4" t="n"/>
      <c r="D262" s="4" t="n"/>
      <c r="E262" s="17">
        <f>IF(OR(C262="",D262=""),"",IF(D262&lt;C262,"To &lt; From",IF(Dashboard!$C$5="Calendar days",D262-C262+1,NETWORKDAYS(C262,D262))))</f>
        <v/>
      </c>
      <c r="F262" s="25" t="n"/>
    </row>
    <row r="263">
      <c r="A263" s="25" t="n"/>
      <c r="B263" s="5" t="n"/>
      <c r="C263" s="4" t="n"/>
      <c r="D263" s="4" t="n"/>
      <c r="E263" s="17">
        <f>IF(OR(C263="",D263=""),"",IF(D263&lt;C263,"To &lt; From",IF(Dashboard!$C$5="Calendar days",D263-C263+1,NETWORKDAYS(C263,D263))))</f>
        <v/>
      </c>
      <c r="F263" s="25" t="n"/>
    </row>
    <row r="264">
      <c r="A264" s="25" t="n"/>
      <c r="B264" s="5" t="n"/>
      <c r="C264" s="4" t="n"/>
      <c r="D264" s="4" t="n"/>
      <c r="E264" s="17">
        <f>IF(OR(C264="",D264=""),"",IF(D264&lt;C264,"To &lt; From",IF(Dashboard!$C$5="Calendar days",D264-C264+1,NETWORKDAYS(C264,D264))))</f>
        <v/>
      </c>
      <c r="F264" s="25" t="n"/>
    </row>
    <row r="265">
      <c r="A265" s="25" t="n"/>
      <c r="B265" s="5" t="n"/>
      <c r="C265" s="4" t="n"/>
      <c r="D265" s="4" t="n"/>
      <c r="E265" s="17">
        <f>IF(OR(C265="",D265=""),"",IF(D265&lt;C265,"To &lt; From",IF(Dashboard!$C$5="Calendar days",D265-C265+1,NETWORKDAYS(C265,D265))))</f>
        <v/>
      </c>
      <c r="F265" s="25" t="n"/>
    </row>
    <row r="266">
      <c r="A266" s="25" t="n"/>
      <c r="B266" s="5" t="n"/>
      <c r="C266" s="4" t="n"/>
      <c r="D266" s="4" t="n"/>
      <c r="E266" s="17">
        <f>IF(OR(C266="",D266=""),"",IF(D266&lt;C266,"To &lt; From",IF(Dashboard!$C$5="Calendar days",D266-C266+1,NETWORKDAYS(C266,D266))))</f>
        <v/>
      </c>
      <c r="F266" s="25" t="n"/>
    </row>
    <row r="267">
      <c r="A267" s="25" t="n"/>
      <c r="B267" s="5" t="n"/>
      <c r="C267" s="4" t="n"/>
      <c r="D267" s="4" t="n"/>
      <c r="E267" s="17">
        <f>IF(OR(C267="",D267=""),"",IF(D267&lt;C267,"To &lt; From",IF(Dashboard!$C$5="Calendar days",D267-C267+1,NETWORKDAYS(C267,D267))))</f>
        <v/>
      </c>
      <c r="F267" s="25" t="n"/>
    </row>
    <row r="268">
      <c r="A268" s="25" t="n"/>
      <c r="B268" s="5" t="n"/>
      <c r="C268" s="4" t="n"/>
      <c r="D268" s="4" t="n"/>
      <c r="E268" s="17">
        <f>IF(OR(C268="",D268=""),"",IF(D268&lt;C268,"To &lt; From",IF(Dashboard!$C$5="Calendar days",D268-C268+1,NETWORKDAYS(C268,D268))))</f>
        <v/>
      </c>
      <c r="F268" s="25" t="n"/>
    </row>
    <row r="269">
      <c r="A269" s="25" t="n"/>
      <c r="B269" s="5" t="n"/>
      <c r="C269" s="4" t="n"/>
      <c r="D269" s="4" t="n"/>
      <c r="E269" s="17">
        <f>IF(OR(C269="",D269=""),"",IF(D269&lt;C269,"To &lt; From",IF(Dashboard!$C$5="Calendar days",D269-C269+1,NETWORKDAYS(C269,D269))))</f>
        <v/>
      </c>
      <c r="F269" s="25" t="n"/>
    </row>
    <row r="270">
      <c r="A270" s="25" t="n"/>
      <c r="B270" s="5" t="n"/>
      <c r="C270" s="4" t="n"/>
      <c r="D270" s="4" t="n"/>
      <c r="E270" s="17">
        <f>IF(OR(C270="",D270=""),"",IF(D270&lt;C270,"To &lt; From",IF(Dashboard!$C$5="Calendar days",D270-C270+1,NETWORKDAYS(C270,D270))))</f>
        <v/>
      </c>
      <c r="F270" s="25" t="n"/>
    </row>
    <row r="271">
      <c r="A271" s="25" t="n"/>
      <c r="B271" s="5" t="n"/>
      <c r="C271" s="4" t="n"/>
      <c r="D271" s="4" t="n"/>
      <c r="E271" s="17">
        <f>IF(OR(C271="",D271=""),"",IF(D271&lt;C271,"To &lt; From",IF(Dashboard!$C$5="Calendar days",D271-C271+1,NETWORKDAYS(C271,D271))))</f>
        <v/>
      </c>
      <c r="F271" s="25" t="n"/>
    </row>
    <row r="272">
      <c r="A272" s="25" t="n"/>
      <c r="B272" s="5" t="n"/>
      <c r="C272" s="4" t="n"/>
      <c r="D272" s="4" t="n"/>
      <c r="E272" s="17">
        <f>IF(OR(C272="",D272=""),"",IF(D272&lt;C272,"To &lt; From",IF(Dashboard!$C$5="Calendar days",D272-C272+1,NETWORKDAYS(C272,D272))))</f>
        <v/>
      </c>
      <c r="F272" s="25" t="n"/>
    </row>
    <row r="273">
      <c r="A273" s="25" t="n"/>
      <c r="B273" s="5" t="n"/>
      <c r="C273" s="4" t="n"/>
      <c r="D273" s="4" t="n"/>
      <c r="E273" s="17">
        <f>IF(OR(C273="",D273=""),"",IF(D273&lt;C273,"To &lt; From",IF(Dashboard!$C$5="Calendar days",D273-C273+1,NETWORKDAYS(C273,D273))))</f>
        <v/>
      </c>
      <c r="F273" s="25" t="n"/>
    </row>
    <row r="274">
      <c r="A274" s="25" t="n"/>
      <c r="B274" s="5" t="n"/>
      <c r="C274" s="4" t="n"/>
      <c r="D274" s="4" t="n"/>
      <c r="E274" s="17">
        <f>IF(OR(C274="",D274=""),"",IF(D274&lt;C274,"To &lt; From",IF(Dashboard!$C$5="Calendar days",D274-C274+1,NETWORKDAYS(C274,D274))))</f>
        <v/>
      </c>
      <c r="F274" s="25" t="n"/>
    </row>
    <row r="275">
      <c r="A275" s="25" t="n"/>
      <c r="B275" s="5" t="n"/>
      <c r="C275" s="4" t="n"/>
      <c r="D275" s="4" t="n"/>
      <c r="E275" s="17">
        <f>IF(OR(C275="",D275=""),"",IF(D275&lt;C275,"To &lt; From",IF(Dashboard!$C$5="Calendar days",D275-C275+1,NETWORKDAYS(C275,D275))))</f>
        <v/>
      </c>
      <c r="F275" s="25" t="n"/>
    </row>
    <row r="276">
      <c r="A276" s="25" t="n"/>
      <c r="B276" s="5" t="n"/>
      <c r="C276" s="4" t="n"/>
      <c r="D276" s="4" t="n"/>
      <c r="E276" s="17">
        <f>IF(OR(C276="",D276=""),"",IF(D276&lt;C276,"To &lt; From",IF(Dashboard!$C$5="Calendar days",D276-C276+1,NETWORKDAYS(C276,D276))))</f>
        <v/>
      </c>
      <c r="F276" s="25" t="n"/>
    </row>
    <row r="277">
      <c r="A277" s="25" t="n"/>
      <c r="B277" s="5" t="n"/>
      <c r="C277" s="4" t="n"/>
      <c r="D277" s="4" t="n"/>
      <c r="E277" s="17">
        <f>IF(OR(C277="",D277=""),"",IF(D277&lt;C277,"To &lt; From",IF(Dashboard!$C$5="Calendar days",D277-C277+1,NETWORKDAYS(C277,D277))))</f>
        <v/>
      </c>
      <c r="F277" s="25" t="n"/>
    </row>
    <row r="278">
      <c r="A278" s="25" t="n"/>
      <c r="B278" s="5" t="n"/>
      <c r="C278" s="4" t="n"/>
      <c r="D278" s="4" t="n"/>
      <c r="E278" s="17">
        <f>IF(OR(C278="",D278=""),"",IF(D278&lt;C278,"To &lt; From",IF(Dashboard!$C$5="Calendar days",D278-C278+1,NETWORKDAYS(C278,D278))))</f>
        <v/>
      </c>
      <c r="F278" s="25" t="n"/>
    </row>
    <row r="279">
      <c r="A279" s="25" t="n"/>
      <c r="B279" s="5" t="n"/>
      <c r="C279" s="4" t="n"/>
      <c r="D279" s="4" t="n"/>
      <c r="E279" s="17">
        <f>IF(OR(C279="",D279=""),"",IF(D279&lt;C279,"To &lt; From",IF(Dashboard!$C$5="Calendar days",D279-C279+1,NETWORKDAYS(C279,D279))))</f>
        <v/>
      </c>
      <c r="F279" s="25" t="n"/>
    </row>
    <row r="280">
      <c r="A280" s="25" t="n"/>
      <c r="B280" s="5" t="n"/>
      <c r="C280" s="4" t="n"/>
      <c r="D280" s="4" t="n"/>
      <c r="E280" s="17">
        <f>IF(OR(C280="",D280=""),"",IF(D280&lt;C280,"To &lt; From",IF(Dashboard!$C$5="Calendar days",D280-C280+1,NETWORKDAYS(C280,D280))))</f>
        <v/>
      </c>
      <c r="F280" s="25" t="n"/>
    </row>
    <row r="281">
      <c r="A281" s="25" t="n"/>
      <c r="B281" s="5" t="n"/>
      <c r="C281" s="4" t="n"/>
      <c r="D281" s="4" t="n"/>
      <c r="E281" s="17">
        <f>IF(OR(C281="",D281=""),"",IF(D281&lt;C281,"To &lt; From",IF(Dashboard!$C$5="Calendar days",D281-C281+1,NETWORKDAYS(C281,D281))))</f>
        <v/>
      </c>
      <c r="F281" s="25" t="n"/>
    </row>
    <row r="282">
      <c r="A282" s="25" t="n"/>
      <c r="B282" s="5" t="n"/>
      <c r="C282" s="4" t="n"/>
      <c r="D282" s="4" t="n"/>
      <c r="E282" s="17">
        <f>IF(OR(C282="",D282=""),"",IF(D282&lt;C282,"To &lt; From",IF(Dashboard!$C$5="Calendar days",D282-C282+1,NETWORKDAYS(C282,D282))))</f>
        <v/>
      </c>
      <c r="F282" s="25" t="n"/>
    </row>
    <row r="283">
      <c r="A283" s="25" t="n"/>
      <c r="B283" s="5" t="n"/>
      <c r="C283" s="4" t="n"/>
      <c r="D283" s="4" t="n"/>
      <c r="E283" s="17">
        <f>IF(OR(C283="",D283=""),"",IF(D283&lt;C283,"To &lt; From",IF(Dashboard!$C$5="Calendar days",D283-C283+1,NETWORKDAYS(C283,D283))))</f>
        <v/>
      </c>
      <c r="F283" s="25" t="n"/>
    </row>
    <row r="284">
      <c r="A284" s="25" t="n"/>
      <c r="B284" s="5" t="n"/>
      <c r="C284" s="4" t="n"/>
      <c r="D284" s="4" t="n"/>
      <c r="E284" s="17">
        <f>IF(OR(C284="",D284=""),"",IF(D284&lt;C284,"To &lt; From",IF(Dashboard!$C$5="Calendar days",D284-C284+1,NETWORKDAYS(C284,D284))))</f>
        <v/>
      </c>
      <c r="F284" s="25" t="n"/>
    </row>
    <row r="285">
      <c r="A285" s="25" t="n"/>
      <c r="B285" s="5" t="n"/>
      <c r="C285" s="4" t="n"/>
      <c r="D285" s="4" t="n"/>
      <c r="E285" s="17">
        <f>IF(OR(C285="",D285=""),"",IF(D285&lt;C285,"To &lt; From",IF(Dashboard!$C$5="Calendar days",D285-C285+1,NETWORKDAYS(C285,D285))))</f>
        <v/>
      </c>
      <c r="F285" s="25" t="n"/>
    </row>
    <row r="286">
      <c r="A286" s="25" t="n"/>
      <c r="B286" s="5" t="n"/>
      <c r="C286" s="4" t="n"/>
      <c r="D286" s="4" t="n"/>
      <c r="E286" s="17">
        <f>IF(OR(C286="",D286=""),"",IF(D286&lt;C286,"To &lt; From",IF(Dashboard!$C$5="Calendar days",D286-C286+1,NETWORKDAYS(C286,D286))))</f>
        <v/>
      </c>
      <c r="F286" s="25" t="n"/>
    </row>
    <row r="287">
      <c r="A287" s="25" t="n"/>
      <c r="B287" s="5" t="n"/>
      <c r="C287" s="4" t="n"/>
      <c r="D287" s="4" t="n"/>
      <c r="E287" s="17">
        <f>IF(OR(C287="",D287=""),"",IF(D287&lt;C287,"To &lt; From",IF(Dashboard!$C$5="Calendar days",D287-C287+1,NETWORKDAYS(C287,D287))))</f>
        <v/>
      </c>
      <c r="F287" s="25" t="n"/>
    </row>
    <row r="288">
      <c r="A288" s="25" t="n"/>
      <c r="B288" s="5" t="n"/>
      <c r="C288" s="4" t="n"/>
      <c r="D288" s="4" t="n"/>
      <c r="E288" s="17">
        <f>IF(OR(C288="",D288=""),"",IF(D288&lt;C288,"To &lt; From",IF(Dashboard!$C$5="Calendar days",D288-C288+1,NETWORKDAYS(C288,D288))))</f>
        <v/>
      </c>
      <c r="F288" s="25" t="n"/>
    </row>
    <row r="289">
      <c r="A289" s="25" t="n"/>
      <c r="B289" s="5" t="n"/>
      <c r="C289" s="4" t="n"/>
      <c r="D289" s="4" t="n"/>
      <c r="E289" s="17">
        <f>IF(OR(C289="",D289=""),"",IF(D289&lt;C289,"To &lt; From",IF(Dashboard!$C$5="Calendar days",D289-C289+1,NETWORKDAYS(C289,D289))))</f>
        <v/>
      </c>
      <c r="F289" s="25" t="n"/>
    </row>
    <row r="290">
      <c r="A290" s="25" t="n"/>
      <c r="B290" s="5" t="n"/>
      <c r="C290" s="4" t="n"/>
      <c r="D290" s="4" t="n"/>
      <c r="E290" s="17">
        <f>IF(OR(C290="",D290=""),"",IF(D290&lt;C290,"To &lt; From",IF(Dashboard!$C$5="Calendar days",D290-C290+1,NETWORKDAYS(C290,D290))))</f>
        <v/>
      </c>
      <c r="F290" s="25" t="n"/>
    </row>
    <row r="291">
      <c r="A291" s="25" t="n"/>
      <c r="B291" s="5" t="n"/>
      <c r="C291" s="4" t="n"/>
      <c r="D291" s="4" t="n"/>
      <c r="E291" s="17">
        <f>IF(OR(C291="",D291=""),"",IF(D291&lt;C291,"To &lt; From",IF(Dashboard!$C$5="Calendar days",D291-C291+1,NETWORKDAYS(C291,D291))))</f>
        <v/>
      </c>
      <c r="F291" s="25" t="n"/>
    </row>
    <row r="292">
      <c r="A292" s="25" t="n"/>
      <c r="B292" s="5" t="n"/>
      <c r="C292" s="4" t="n"/>
      <c r="D292" s="4" t="n"/>
      <c r="E292" s="17">
        <f>IF(OR(C292="",D292=""),"",IF(D292&lt;C292,"To &lt; From",IF(Dashboard!$C$5="Calendar days",D292-C292+1,NETWORKDAYS(C292,D292))))</f>
        <v/>
      </c>
      <c r="F292" s="25" t="n"/>
    </row>
    <row r="293">
      <c r="A293" s="25" t="n"/>
      <c r="B293" s="5" t="n"/>
      <c r="C293" s="4" t="n"/>
      <c r="D293" s="4" t="n"/>
      <c r="E293" s="17">
        <f>IF(OR(C293="",D293=""),"",IF(D293&lt;C293,"To &lt; From",IF(Dashboard!$C$5="Calendar days",D293-C293+1,NETWORKDAYS(C293,D293))))</f>
        <v/>
      </c>
      <c r="F293" s="25" t="n"/>
    </row>
    <row r="294">
      <c r="A294" s="25" t="n"/>
      <c r="B294" s="5" t="n"/>
      <c r="C294" s="4" t="n"/>
      <c r="D294" s="4" t="n"/>
      <c r="E294" s="17">
        <f>IF(OR(C294="",D294=""),"",IF(D294&lt;C294,"To &lt; From",IF(Dashboard!$C$5="Calendar days",D294-C294+1,NETWORKDAYS(C294,D294))))</f>
        <v/>
      </c>
      <c r="F294" s="25" t="n"/>
    </row>
    <row r="295">
      <c r="A295" s="25" t="n"/>
      <c r="B295" s="5" t="n"/>
      <c r="C295" s="4" t="n"/>
      <c r="D295" s="4" t="n"/>
      <c r="E295" s="17">
        <f>IF(OR(C295="",D295=""),"",IF(D295&lt;C295,"To &lt; From",IF(Dashboard!$C$5="Calendar days",D295-C295+1,NETWORKDAYS(C295,D295))))</f>
        <v/>
      </c>
      <c r="F295" s="25" t="n"/>
    </row>
    <row r="296">
      <c r="A296" s="25" t="n"/>
      <c r="B296" s="5" t="n"/>
      <c r="C296" s="4" t="n"/>
      <c r="D296" s="4" t="n"/>
      <c r="E296" s="17">
        <f>IF(OR(C296="",D296=""),"",IF(D296&lt;C296,"To &lt; From",IF(Dashboard!$C$5="Calendar days",D296-C296+1,NETWORKDAYS(C296,D296))))</f>
        <v/>
      </c>
      <c r="F296" s="25" t="n"/>
    </row>
    <row r="297">
      <c r="A297" s="25" t="n"/>
      <c r="B297" s="5" t="n"/>
      <c r="C297" s="4" t="n"/>
      <c r="D297" s="4" t="n"/>
      <c r="E297" s="17">
        <f>IF(OR(C297="",D297=""),"",IF(D297&lt;C297,"To &lt; From",IF(Dashboard!$C$5="Calendar days",D297-C297+1,NETWORKDAYS(C297,D297))))</f>
        <v/>
      </c>
      <c r="F297" s="25" t="n"/>
    </row>
    <row r="298">
      <c r="A298" s="25" t="n"/>
      <c r="B298" s="5" t="n"/>
      <c r="C298" s="4" t="n"/>
      <c r="D298" s="4" t="n"/>
      <c r="E298" s="17">
        <f>IF(OR(C298="",D298=""),"",IF(D298&lt;C298,"To &lt; From",IF(Dashboard!$C$5="Calendar days",D298-C298+1,NETWORKDAYS(C298,D298))))</f>
        <v/>
      </c>
      <c r="F298" s="25" t="n"/>
    </row>
    <row r="299">
      <c r="A299" s="25" t="n"/>
      <c r="B299" s="5" t="n"/>
      <c r="C299" s="4" t="n"/>
      <c r="D299" s="4" t="n"/>
      <c r="E299" s="17">
        <f>IF(OR(C299="",D299=""),"",IF(D299&lt;C299,"To &lt; From",IF(Dashboard!$C$5="Calendar days",D299-C299+1,NETWORKDAYS(C299,D299))))</f>
        <v/>
      </c>
      <c r="F299" s="25" t="n"/>
    </row>
    <row r="300">
      <c r="A300" s="25" t="n"/>
      <c r="B300" s="5" t="n"/>
      <c r="C300" s="4" t="n"/>
      <c r="D300" s="4" t="n"/>
      <c r="E300" s="17">
        <f>IF(OR(C300="",D300=""),"",IF(D300&lt;C300,"To &lt; From",IF(Dashboard!$C$5="Calendar days",D300-C300+1,NETWORKDAYS(C300,D300))))</f>
        <v/>
      </c>
      <c r="F300" s="25" t="n"/>
    </row>
    <row r="301">
      <c r="A301" s="25" t="n"/>
      <c r="B301" s="5" t="n"/>
      <c r="C301" s="4" t="n"/>
      <c r="D301" s="4" t="n"/>
      <c r="E301" s="17">
        <f>IF(OR(C301="",D301=""),"",IF(D301&lt;C301,"To &lt; From",IF(Dashboard!$C$5="Calendar days",D301-C301+1,NETWORKDAYS(C301,D301))))</f>
        <v/>
      </c>
      <c r="F301" s="25" t="n"/>
    </row>
    <row r="302">
      <c r="A302" s="25" t="n"/>
      <c r="B302" s="5" t="n"/>
      <c r="C302" s="4" t="n"/>
      <c r="D302" s="4" t="n"/>
      <c r="E302" s="17">
        <f>IF(OR(C302="",D302=""),"",IF(D302&lt;C302,"To &lt; From",IF(Dashboard!$C$5="Calendar days",D302-C302+1,NETWORKDAYS(C302,D302))))</f>
        <v/>
      </c>
      <c r="F302" s="25" t="n"/>
    </row>
    <row r="303">
      <c r="A303" s="25" t="n"/>
      <c r="B303" s="5" t="n"/>
      <c r="C303" s="4" t="n"/>
      <c r="D303" s="4" t="n"/>
      <c r="E303" s="17">
        <f>IF(OR(C303="",D303=""),"",IF(D303&lt;C303,"To &lt; From",IF(Dashboard!$C$5="Calendar days",D303-C303+1,NETWORKDAYS(C303,D303))))</f>
        <v/>
      </c>
      <c r="F303" s="25" t="n"/>
    </row>
    <row r="304">
      <c r="A304" s="25" t="n"/>
      <c r="B304" s="5" t="n"/>
      <c r="C304" s="4" t="n"/>
      <c r="D304" s="4" t="n"/>
      <c r="E304" s="17">
        <f>IF(OR(C304="",D304=""),"",IF(D304&lt;C304,"To &lt; From",IF(Dashboard!$C$5="Calendar days",D304-C304+1,NETWORKDAYS(C304,D304))))</f>
        <v/>
      </c>
      <c r="F304" s="25" t="n"/>
    </row>
    <row r="306">
      <c r="A306" s="24"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3">
    <mergeCell ref="A2:F2"/>
    <mergeCell ref="A306:F306"/>
    <mergeCell ref="A1:F1"/>
  </mergeCells>
  <conditionalFormatting sqref="A5:F304">
    <cfRule type="expression" priority="1" dxfId="0" stopIfTrue="1">
      <formula>$E5="To &lt; From"</formula>
    </cfRule>
    <cfRule type="expression" priority="2" dxfId="3">
      <formula>$B5="Sick"</formula>
    </cfRule>
    <cfRule type="expression" priority="3" dxfId="4">
      <formula>$B5="Vacation"</formula>
    </cfRule>
  </conditionalFormatting>
  <dataValidations count="3">
    <dataValidation sqref="A5:A304" showDropDown="0" showInputMessage="0" showErrorMessage="1" allowBlank="1" errorTitle="Employee" error="Pick a name from the Employees sheet (add new people there first)." type="list">
      <formula1>Employees!$B$5:$B$34</formula1>
    </dataValidation>
    <dataValidation sqref="B5:B304" showDropDown="0" showInputMessage="0" showErrorMessage="1" allowBlank="1" errorTitle="Type" error="Vacation, Sick or Other." type="list">
      <formula1>"Vacation,Sick,Other"</formula1>
    </dataValidation>
    <dataValidation sqref="C5:D304" showDropDown="0" showInputMessage="0" showErrorMessage="1" allowBlank="1" errorTitle="Date" error="Enter a date." type="date" operator="greaterThan">
      <formula1>DATE(1950,1,1)</formula1>
    </dataValidation>
  </dataValidations>
  <printOptions horizontalCentered="1"/>
  <pageMargins left="0.5" right="0.5" top="0.6" bottom="0.7" header="0.5" footer="0.3"/>
  <pageSetup orientation="portrait" paperSize="9" fitToHeight="0"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4.xml><?xml version="1.0" encoding="utf-8"?>
<worksheet xmlns="http://schemas.openxmlformats.org/spreadsheetml/2006/main">
  <sheetPr>
    <outlinePr summaryBelow="1" summaryRight="1"/>
    <pageSetUpPr fitToPage="1"/>
  </sheetPr>
  <dimension ref="B1:B24"/>
  <sheetViews>
    <sheetView showGridLines="0" workbookViewId="0">
      <selection activeCell="A1" sqref="A1"/>
    </sheetView>
  </sheetViews>
  <sheetFormatPr baseColWidth="8" defaultRowHeight="15"/>
  <cols>
    <col width="3" customWidth="1" min="1" max="1"/>
    <col width="110" customWidth="1" min="2" max="2"/>
  </cols>
  <sheetData>
    <row r="1" ht="30" customHeight="1">
      <c r="B1" s="1" t="inlineStr">
        <is>
          <t>Leave tracker</t>
        </is>
      </c>
    </row>
    <row r="2" ht="48" customHeight="1">
      <c r="B2" s="27" t="inlineStr">
        <is>
          <t>Vacation and sick leave balances for up to 30 people. Entitlements and start dates live on the Employees sheet, every spell of leave goes in the Leave log, and the Dashboard shows accrued, used and remaining days per person as at any date.</t>
        </is>
      </c>
    </row>
    <row r="4">
      <c r="B4" s="28" t="inlineStr">
        <is>
          <t>Steps</t>
        </is>
      </c>
    </row>
    <row r="5" ht="34" customHeight="1">
      <c r="B5" s="29" t="inlineStr">
        <is>
          <t>1.  On the Employees sheet enter each person, their start date and their annual entitlement in days (vacation and sick).</t>
        </is>
      </c>
    </row>
    <row r="6" ht="34" customHeight="1">
      <c r="B6" s="29" t="inlineStr">
        <is>
          <t>2.  On the Leave log add a row per spell of leave: pick the employee and the type (Vacation, Sick, Other) from the dropdowns and enter From and To. Days is worked out.</t>
        </is>
      </c>
    </row>
    <row r="7" ht="34" customHeight="1">
      <c r="B7" s="29" t="inlineStr">
        <is>
          <t>3.  On the Dashboard set the leave year start date. Choose whether a spell counts Working days (Monday to Friday) or Calendar days.</t>
        </is>
      </c>
    </row>
    <row r="8" ht="34" customHeight="1">
      <c r="B8" s="29" t="inlineStr">
        <is>
          <t>4.  Choose whether the vacation balance uses the Full entitlement up front or the amount Accrued to date (entitlement × completed months ÷ 12).</t>
        </is>
      </c>
    </row>
    <row r="9" ht="34" customHeight="1">
      <c r="B9" s="29" t="inlineStr">
        <is>
          <t>5.  Read Accrued, Used, Left and Status per person. Status turns amber at 2 days or fewer and red when someone is over.</t>
        </is>
      </c>
    </row>
    <row r="10" ht="18" customHeight="1">
      <c r="B10" s="29" t="inlineStr">
        <is>
          <t>6.  Change As at to see the position on another date (for example the end of the quarter).</t>
        </is>
      </c>
    </row>
    <row r="12">
      <c r="B12" s="28" t="inlineStr">
        <is>
          <t>Good to know</t>
        </is>
      </c>
    </row>
    <row r="13" ht="34" customHeight="1">
      <c r="B13" s="29" t="inlineStr">
        <is>
          <t>•  Used days are those whose From date falls in the leave year (year start to 12 months later), so booked future leave is already deducted.</t>
        </is>
      </c>
    </row>
    <row r="14" ht="34" customHeight="1">
      <c r="B14" s="29" t="inlineStr">
        <is>
          <t>•  Public holidays are not excluded from working days: if a spell spans one, shorten the To date or log the spell as two rows.</t>
        </is>
      </c>
    </row>
    <row r="15" ht="34" customHeight="1">
      <c r="B15" s="29" t="inlineStr">
        <is>
          <t>•  Accrual uses completed months and starts from the later of the start date and the leave year start, so a new joiner accrues from their first month.</t>
        </is>
      </c>
    </row>
    <row r="16" ht="34" customHeight="1">
      <c r="B16" s="29" t="inlineStr">
        <is>
          <t>•  Yellow cells are inputs. Everything else is a formula and is locked so it cannot be overwritten by accident. To change a formula: Review › Unprotect Sheet (there is no password).</t>
        </is>
      </c>
    </row>
    <row r="17" ht="18" customHeight="1">
      <c r="B17" s="29" t="inlineStr">
        <is>
          <t>•  The example rows are there to show the expected format: overwrite or clear them before you use the file for real.</t>
        </is>
      </c>
    </row>
    <row r="18" ht="18" customHeight="1">
      <c r="B18" s="29" t="inlineStr">
        <is>
          <t>•  Works in Microsoft Excel 2010 or later, Google Sheets (File › Import) and LibreOffice Calc. There are no macros.</t>
        </is>
      </c>
    </row>
    <row r="19" ht="34" customHeight="1">
      <c r="B19" s="29" t="inlineStr">
        <is>
          <t>•  Printing: each sheet is set up to fit one page wide on A4 or US Letter, landscape, with the footer and page numbers.</t>
        </is>
      </c>
    </row>
    <row r="20" ht="34" customHeight="1">
      <c r="B20" s="29" t="inlineStr">
        <is>
          <t>•  Pay, overtime and leave rules are set by law where you work and by your contracts. These templates do the arithmetic with the numbers you give them; check anything that matters with your labour department or payroll.</t>
        </is>
      </c>
    </row>
    <row r="22" ht="34" customHeight="1">
      <c r="B22" s="30" t="inlineStr">
        <is>
          <t>Want this done automatically? PunchClock turns clock-ins into timesheets, overtime, rotas, leave balances and payslips: https://punchclock.ai/tools</t>
        </is>
      </c>
    </row>
    <row r="24">
      <c r="B24" s="24"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printOptions horizontalCentered="1"/>
  <pageMargins left="0.5" right="0.5" top="0.6" bottom="0.7" header="0.5"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PunchClock AI (punchclock.ai/tools)</dc:creator>
  <dc:title xmlns:dc="http://purl.org/dc/elements/1.1/">Leave tracker</dc:title>
  <dc:description xmlns:dc="http://purl.org/dc/elements/1.1/">Made with PunchClock · punchclock.ai/tools</dc:description>
  <dcterms:created xmlns:dcterms="http://purl.org/dc/terms/" xmlns:xsi="http://www.w3.org/2001/XMLSchema-instance" xsi:type="dcterms:W3CDTF">2026-11-06T01:42:30Z</dcterms:created>
  <dcterms:modified xmlns:dcterms="http://purl.org/dc/terms/" xmlns:xsi="http://www.w3.org/2001/XMLSchema-instance" xsi:type="dcterms:W3CDTF">2026-11-06T01:42:30Z</dcterms:modified>
</cp:coreProperties>
</file>