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ekly split" sheetId="1" state="visible" r:id="rId1"/>
    <sheet xmlns:r="http://schemas.openxmlformats.org/officeDocument/2006/relationships" name="Daily" sheetId="2" state="visible" r:id="rId2"/>
    <sheet xmlns:r="http://schemas.openxmlformats.org/officeDocument/2006/relationships" name="How to use" sheetId="3" state="visible" r:id="rId3"/>
  </sheets>
  <definedNames>
    <definedName name="_xlnm.Print_Area" localSheetId="0">'Weekly split'!$A$1:$I$33</definedName>
    <definedName name="_xlnm.Print_Area" localSheetId="1">'Daily'!$A$1:$K$46</definedName>
    <definedName name="_xlnm.Print_Area" localSheetId="2">'How to use'!$A$1:$B$22</definedName>
  </definedNames>
  <calcPr calcId="124519" fullCalcOnLoad="1"/>
</workbook>
</file>

<file path=xl/styles.xml><?xml version="1.0" encoding="utf-8"?>
<styleSheet xmlns="http://schemas.openxmlformats.org/spreadsheetml/2006/main">
  <numFmts count="11">
    <numFmt numFmtId="164" formatCode="#,##0.00##"/>
    <numFmt numFmtId="165" formatCode="0.00;-0.00;;@"/>
    <numFmt numFmtId="166" formatCode="0.##;-0.##;;@"/>
    <numFmt numFmtId="167" formatCode="0.00%;-0.00%;;@"/>
    <numFmt numFmtId="168" formatCode="#,##0.00;-#,##0.00;;@"/>
    <numFmt numFmtId="169" formatCode="0.0%"/>
    <numFmt numFmtId="170" formatCode="0.##"/>
    <numFmt numFmtId="171" formatCode="#,##0.00;-#,##0.00;0.00"/>
    <numFmt numFmtId="172" formatCode="yyyy-mm-dd"/>
    <numFmt numFmtId="173" formatCode="dd mmm yyyy"/>
    <numFmt numFmtId="174" formatCode="dd mmm"/>
  </numFmts>
  <fonts count="16">
    <font>
      <name val="Calibri"/>
      <family val="2"/>
      <color theme="1"/>
      <sz val="11"/>
      <scheme val="minor"/>
    </font>
    <font>
      <name val="Arial"/>
      <b val="1"/>
      <color rgb="000B1220"/>
      <sz val="18"/>
    </font>
    <font>
      <name val="Arial"/>
      <i val="1"/>
      <color rgb="005B6677"/>
      <sz val="9.5"/>
    </font>
    <font>
      <name val="Arial"/>
      <b val="1"/>
      <sz val="10"/>
    </font>
    <font>
      <name val="Arial"/>
      <sz val="10"/>
    </font>
    <font>
      <name val="Arial"/>
      <color rgb="005B6677"/>
      <sz val="9.5"/>
    </font>
    <font>
      <name val="Arial"/>
      <i val="1"/>
      <color rgb="005B6677"/>
      <sz val="9"/>
    </font>
    <font>
      <name val="Arial"/>
      <b val="1"/>
      <color rgb="00FFFFFF"/>
      <sz val="10"/>
    </font>
    <font>
      <name val="Arial"/>
      <color rgb="005B6677"/>
      <sz val="9"/>
    </font>
    <font>
      <name val="Arial"/>
      <color rgb="00C9D2E3"/>
      <sz val="9"/>
    </font>
    <font>
      <name val="Arial"/>
      <b val="1"/>
      <sz val="9.5"/>
    </font>
    <font>
      <name val="Arial"/>
      <b val="1"/>
      <color rgb="000B1220"/>
      <sz val="10"/>
    </font>
    <font>
      <name val="Arial"/>
      <color rgb="000B1220"/>
      <sz val="10.5"/>
    </font>
    <font>
      <name val="Arial"/>
      <b val="1"/>
      <color rgb="000B1220"/>
      <sz val="12"/>
    </font>
    <font>
      <name val="Arial"/>
      <sz val="10.5"/>
    </font>
    <font>
      <name val="Arial"/>
      <b val="1"/>
      <color rgb="000B1220"/>
      <sz val="10.5"/>
    </font>
  </fonts>
  <fills count="6">
    <fill>
      <patternFill/>
    </fill>
    <fill>
      <patternFill patternType="gray125"/>
    </fill>
    <fill>
      <patternFill patternType="solid">
        <fgColor rgb="00FFF9C4"/>
      </patternFill>
    </fill>
    <fill>
      <patternFill patternType="solid">
        <fgColor rgb="000B1220"/>
      </patternFill>
    </fill>
    <fill>
      <patternFill patternType="solid">
        <fgColor rgb="00F6F7F9"/>
      </patternFill>
    </fill>
    <fill>
      <patternFill patternType="solid">
        <fgColor rgb="00E8EEFC"/>
      </patternFill>
    </fill>
  </fills>
  <borders count="6">
    <border>
      <left/>
      <right/>
      <top/>
      <bottom/>
      <diagonal/>
    </border>
    <border>
      <left style="thin">
        <color rgb="00D5D9E0"/>
      </left>
      <right style="thin">
        <color rgb="00D5D9E0"/>
      </right>
      <top style="thin">
        <color rgb="00D5D9E0"/>
      </top>
      <bottom style="thin">
        <color rgb="00D5D9E0"/>
      </bottom>
    </border>
    <border>
      <left/>
      <right/>
      <top style="thin">
        <color rgb="00D5D9E0"/>
      </top>
      <bottom/>
      <diagonal/>
    </border>
    <border>
      <left/>
      <right style="thin">
        <color rgb="00D5D9E0"/>
      </right>
      <top style="thin">
        <color rgb="00D5D9E0"/>
      </top>
      <bottom/>
      <diagonal/>
    </border>
    <border>
      <left/>
      <right/>
      <top style="thin">
        <color rgb="00D5D9E0"/>
      </top>
      <bottom style="thin">
        <color rgb="00D5D9E0"/>
      </bottom>
      <diagonal/>
    </border>
    <border>
      <left/>
      <right style="thin">
        <color rgb="00D5D9E0"/>
      </right>
      <top style="thin">
        <color rgb="00D5D9E0"/>
      </top>
      <bottom style="thin">
        <color rgb="00D5D9E0"/>
      </bottom>
      <diagonal/>
    </border>
  </borders>
  <cellStyleXfs count="1">
    <xf numFmtId="0" fontId="0" fillId="0" borderId="0"/>
  </cellStyleXfs>
  <cellXfs count="5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center" wrapText="1"/>
    </xf>
    <xf numFmtId="4" fontId="4" fillId="2" borderId="1" applyProtection="1" pivotButton="0" quotePrefix="0" xfId="0">
      <protection locked="0" hidden="0"/>
    </xf>
    <xf numFmtId="164" fontId="3" fillId="0" borderId="1" applyAlignment="1" pivotButton="0" quotePrefix="0" xfId="0">
      <alignment horizontal="right" vertical="center"/>
    </xf>
    <xf numFmtId="0" fontId="5" fillId="0" borderId="0" pivotButton="0" quotePrefix="0" xfId="0"/>
    <xf numFmtId="0" fontId="4" fillId="2" borderId="1" applyAlignment="1" applyProtection="1" pivotButton="0" quotePrefix="0" xfId="0">
      <alignment horizontal="left" vertical="center" wrapText="1"/>
      <protection locked="0" hidden="0"/>
    </xf>
    <xf numFmtId="0" fontId="6" fillId="0" borderId="0" applyAlignment="1" pivotButton="0" quotePrefix="0" xfId="0">
      <alignment vertical="center"/>
    </xf>
    <xf numFmtId="0" fontId="7" fillId="3" borderId="1" applyAlignment="1" pivotButton="0" quotePrefix="0" xfId="0">
      <alignment horizontal="center" vertical="center" wrapText="1"/>
    </xf>
    <xf numFmtId="1" fontId="8" fillId="0" borderId="1" applyAlignment="1" pivotButton="0" quotePrefix="0" xfId="0">
      <alignment horizontal="center" vertical="center" wrapText="1"/>
    </xf>
    <xf numFmtId="165" fontId="4" fillId="2" borderId="1" applyProtection="1" pivotButton="0" quotePrefix="0" xfId="0">
      <protection locked="0" hidden="0"/>
    </xf>
    <xf numFmtId="166" fontId="4" fillId="2" borderId="1" applyProtection="1" pivotButton="0" quotePrefix="0" xfId="0">
      <protection locked="0" hidden="0"/>
    </xf>
    <xf numFmtId="167" fontId="4" fillId="0" borderId="1" applyAlignment="1" pivotButton="0" quotePrefix="0" xfId="0">
      <alignment horizontal="right" vertical="center"/>
    </xf>
    <xf numFmtId="168" fontId="4" fillId="0" borderId="1" applyAlignment="1" pivotButton="0" quotePrefix="0" xfId="0">
      <alignment horizontal="right" vertical="center"/>
    </xf>
    <xf numFmtId="4" fontId="3" fillId="0" borderId="1" applyAlignment="1" pivotButton="0" quotePrefix="0" xfId="0">
      <alignment horizontal="right" vertical="center"/>
    </xf>
    <xf numFmtId="169" fontId="4" fillId="0" borderId="1" applyAlignment="1" pivotButton="0" quotePrefix="0" xfId="0">
      <alignment horizontal="right" vertical="center"/>
    </xf>
    <xf numFmtId="0" fontId="3" fillId="4" borderId="1" pivotButton="0" quotePrefix="0" xfId="0"/>
    <xf numFmtId="0" fontId="0" fillId="4" borderId="1" pivotButton="0" quotePrefix="0" xfId="0"/>
    <xf numFmtId="2" fontId="3" fillId="4" borderId="1" applyAlignment="1" pivotButton="0" quotePrefix="0" xfId="0">
      <alignment horizontal="right" vertical="center"/>
    </xf>
    <xf numFmtId="170" fontId="3" fillId="4" borderId="1" applyAlignment="1" pivotButton="0" quotePrefix="0" xfId="0">
      <alignment horizontal="right" vertical="center"/>
    </xf>
    <xf numFmtId="10" fontId="3" fillId="4" borderId="1" applyAlignment="1" pivotButton="0" quotePrefix="0" xfId="0">
      <alignment horizontal="right" vertical="center"/>
    </xf>
    <xf numFmtId="4" fontId="3" fillId="4" borderId="1" applyAlignment="1" pivotButton="0" quotePrefix="0" xfId="0">
      <alignment horizontal="right" vertical="center"/>
    </xf>
    <xf numFmtId="169" fontId="3" fillId="4" borderId="1" applyAlignment="1" pivotButton="0" quotePrefix="0" xfId="0">
      <alignment horizontal="right" vertical="center"/>
    </xf>
    <xf numFmtId="171" fontId="4" fillId="0" borderId="1" applyAlignment="1" pivotButton="0" quotePrefix="0" xfId="0">
      <alignment horizontal="right" vertical="center"/>
    </xf>
    <xf numFmtId="0" fontId="4" fillId="0" borderId="1" applyAlignment="1" pivotButton="0" quotePrefix="0" xfId="0">
      <alignment horizontal="left" vertical="center" wrapText="1"/>
    </xf>
    <xf numFmtId="0" fontId="0" fillId="0" borderId="4" pivotButton="0" quotePrefix="0" xfId="0"/>
    <xf numFmtId="0" fontId="0" fillId="0" borderId="5" pivotButton="0" quotePrefix="0" xfId="0"/>
    <xf numFmtId="0" fontId="8" fillId="0" borderId="0" pivotButton="0" quotePrefix="0" xfId="0"/>
    <xf numFmtId="173" fontId="4" fillId="2" borderId="1" applyAlignment="1" applyProtection="1" pivotButton="0" quotePrefix="0" xfId="0">
      <alignment horizontal="center" vertical="center" wrapText="1"/>
      <protection locked="0" hidden="0"/>
    </xf>
    <xf numFmtId="0" fontId="0" fillId="0" borderId="5" applyProtection="1" pivotButton="0" quotePrefix="0" xfId="0">
      <protection locked="0" hidden="0"/>
    </xf>
    <xf numFmtId="0" fontId="4" fillId="3" borderId="1" pivotButton="0" quotePrefix="0" xfId="0"/>
    <xf numFmtId="174" fontId="9" fillId="3" borderId="1" applyAlignment="1" pivotButton="0" quotePrefix="0" xfId="0">
      <alignment horizontal="center" vertical="center" wrapText="1"/>
    </xf>
    <xf numFmtId="0" fontId="3" fillId="5" borderId="1" pivotButton="0" quotePrefix="0" xfId="0"/>
    <xf numFmtId="0" fontId="3" fillId="5" borderId="1" applyAlignment="1" pivotButton="0" quotePrefix="0" xfId="0">
      <alignment horizontal="right" vertical="center"/>
    </xf>
    <xf numFmtId="4" fontId="3" fillId="5" borderId="1" applyAlignment="1" pivotButton="0" quotePrefix="0" xfId="0">
      <alignment horizontal="right" vertical="center"/>
    </xf>
    <xf numFmtId="0" fontId="4" fillId="5" borderId="1" pivotButton="0" quotePrefix="0" xfId="0"/>
    <xf numFmtId="2" fontId="4" fillId="0" borderId="1" applyAlignment="1" pivotButton="0" quotePrefix="0" xfId="0">
      <alignment horizontal="right" vertical="center"/>
    </xf>
    <xf numFmtId="4" fontId="4" fillId="0" borderId="1" applyAlignment="1" pivotButton="0" quotePrefix="0" xfId="0">
      <alignment horizontal="right" vertical="center"/>
    </xf>
    <xf numFmtId="0" fontId="10" fillId="4" borderId="1" pivotButton="0" quotePrefix="0" xfId="0"/>
    <xf numFmtId="4" fontId="4" fillId="4" borderId="1" applyAlignment="1" pivotButton="0" quotePrefix="0" xfId="0">
      <alignment horizontal="right" vertical="center"/>
    </xf>
    <xf numFmtId="0" fontId="4" fillId="4" borderId="1" pivotButton="0" quotePrefix="0" xfId="0"/>
    <xf numFmtId="0" fontId="11" fillId="0" borderId="0" pivotButton="0" quotePrefix="0" xfId="0"/>
    <xf numFmtId="171" fontId="4" fillId="4" borderId="1" applyAlignment="1" pivotButton="0" quotePrefix="0" xfId="0">
      <alignment horizontal="right" vertical="center"/>
    </xf>
    <xf numFmtId="171" fontId="3" fillId="4" borderId="1" applyAlignment="1" pivotButton="0" quotePrefix="0" xfId="0">
      <alignment horizontal="right" vertical="center"/>
    </xf>
    <xf numFmtId="0" fontId="6" fillId="0" borderId="0" pivotButton="0" quotePrefix="0" xfId="0"/>
    <xf numFmtId="0" fontId="12" fillId="0" borderId="0" applyAlignment="1" pivotButton="0" quotePrefix="0" xfId="0">
      <alignment vertical="top" wrapText="1"/>
    </xf>
    <xf numFmtId="0" fontId="13" fillId="0" borderId="0" pivotButton="0" quotePrefix="0" xfId="0"/>
    <xf numFmtId="0" fontId="14" fillId="0" borderId="0" applyAlignment="1" pivotButton="0" quotePrefix="0" xfId="0">
      <alignment vertical="top" wrapText="1"/>
    </xf>
    <xf numFmtId="0" fontId="15" fillId="0" borderId="0" applyAlignment="1" pivotButton="0" quotePrefix="0" xfId="0">
      <alignment vertical="top" wrapText="1"/>
    </xf>
  </cellXfs>
  <cellStyles count="1">
    <cellStyle name="Normal" xfId="0" builtinId="0" hidden="0"/>
  </cellStyles>
  <dxfs count="2">
    <dxf>
      <font>
        <name val="Arial"/>
        <b val="1"/>
        <color rgb="00166534"/>
      </font>
    </dxf>
    <dxf>
      <font>
        <name val="Arial"/>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33"/>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4" customWidth="1" min="1" max="1"/>
    <col width="22" customWidth="1" min="2" max="2"/>
    <col width="14" customWidth="1" min="3" max="3"/>
    <col width="10" customWidth="1" min="4" max="4"/>
    <col width="10" customWidth="1" min="5" max="5"/>
    <col width="10" customWidth="1" min="6" max="6"/>
    <col width="12" customWidth="1" min="7" max="7"/>
    <col width="12" customWidth="1" min="8" max="8"/>
    <col width="9" customWidth="1" min="9" max="9"/>
    <col width="3" customWidth="1" min="10" max="10"/>
    <col width="34" customWidth="1" min="11" max="11"/>
  </cols>
  <sheetData>
    <row r="1" ht="30" customHeight="1">
      <c r="A1" s="1" t="inlineStr">
        <is>
          <t>Tip pool split</t>
        </is>
      </c>
    </row>
    <row r="2">
      <c r="A2" s="2" t="inlineStr">
        <is>
          <t>Share a pool of tips or service charge by hours worked, by points or equally. Shares are rounded to cents and still add up to the pool.</t>
        </is>
      </c>
    </row>
    <row r="3">
      <c r="A3" s="3" t="inlineStr">
        <is>
          <t>Pool amount</t>
        </is>
      </c>
      <c r="C3" s="4" t="n">
        <v>1200</v>
      </c>
      <c r="E3" s="3" t="inlineStr">
        <is>
          <t>Pool per hour</t>
        </is>
      </c>
      <c r="G3" s="5">
        <f>IF(SUM(D8:D27)=0,"",ROUND(C3/SUM(D8:D27),4))</f>
        <v/>
      </c>
      <c r="H3" s="6" t="inlineStr">
        <is>
          <t>per hour worked</t>
        </is>
      </c>
    </row>
    <row r="4">
      <c r="A4" s="3" t="inlineStr">
        <is>
          <t>Split method</t>
        </is>
      </c>
      <c r="C4" s="7" t="inlineStr">
        <is>
          <t>By hours</t>
        </is>
      </c>
      <c r="D4" s="2" t="inlineStr">
        <is>
          <t>By hours, By points or Equal (dropdown).</t>
        </is>
      </c>
    </row>
    <row r="5">
      <c r="A5" s="3" t="inlineStr">
        <is>
          <t>Period</t>
        </is>
      </c>
      <c r="C5" s="7" t="n"/>
    </row>
    <row r="6">
      <c r="A6" s="8" t="inlineStr">
        <is>
          <t>Yellow cells are yours to fill in. White cells are worked out for you and locked (Review › Unprotect Sheet, no password, if you need to change them).</t>
        </is>
      </c>
    </row>
    <row r="7" ht="30" customHeight="1">
      <c r="A7" s="9" t="inlineStr">
        <is>
          <t>#</t>
        </is>
      </c>
      <c r="B7" s="9" t="inlineStr">
        <is>
          <t>Name</t>
        </is>
      </c>
      <c r="C7" s="9" t="inlineStr">
        <is>
          <t>Role</t>
        </is>
      </c>
      <c r="D7" s="9" t="inlineStr">
        <is>
          <t>Hours</t>
        </is>
      </c>
      <c r="E7" s="9" t="inlineStr">
        <is>
          <t>Points</t>
        </is>
      </c>
      <c r="F7" s="9" t="inlineStr">
        <is>
          <t>Weight</t>
        </is>
      </c>
      <c r="G7" s="9" t="inlineStr">
        <is>
          <t>Share</t>
        </is>
      </c>
      <c r="H7" s="9" t="inlineStr">
        <is>
          <t>Final share</t>
        </is>
      </c>
      <c r="I7" s="9" t="inlineStr">
        <is>
          <t>% of pool</t>
        </is>
      </c>
    </row>
    <row r="8" ht="18" customHeight="1">
      <c r="A8" s="10">
        <f>IF(B8="","",ROW()-7)</f>
        <v/>
      </c>
      <c r="B8" s="7" t="inlineStr">
        <is>
          <t>Alex Example</t>
        </is>
      </c>
      <c r="C8" s="7" t="inlineStr">
        <is>
          <t>Server</t>
        </is>
      </c>
      <c r="D8" s="11" t="n">
        <v>38</v>
      </c>
      <c r="E8" s="12" t="n">
        <v>2</v>
      </c>
      <c r="F8" s="13">
        <f>IF(B8="",0,IF($C$4="Equal",1/COUNTA($B$8:$B$27),IF($C$4="By points",IFERROR(E8/SUM($E$8:$E$27),0),IFERROR(D8/SUM($D$8:$D$27),0))))</f>
        <v/>
      </c>
      <c r="G8" s="14">
        <f>ROUND($C$3*F8,2)</f>
        <v/>
      </c>
      <c r="H8" s="15">
        <f>IF(B8="","",G8+IF(AND(G8&lt;&gt;0,ROW()-7=MATCH(MAX($G$8:$G$27),$G$8:$G$27,0)),$C$3-SUM($G$8:$G$27),0))</f>
        <v/>
      </c>
      <c r="I8" s="16">
        <f>IF(OR(B8="",$C$3=0),"",H8/$C$3)</f>
        <v/>
      </c>
    </row>
    <row r="9" ht="18" customHeight="1">
      <c r="A9" s="10">
        <f>IF(B9="","",ROW()-7)</f>
        <v/>
      </c>
      <c r="B9" s="7" t="inlineStr">
        <is>
          <t>Jordan Sample</t>
        </is>
      </c>
      <c r="C9" s="7" t="inlineStr">
        <is>
          <t>Server</t>
        </is>
      </c>
      <c r="D9" s="11" t="n">
        <v>42</v>
      </c>
      <c r="E9" s="12" t="n">
        <v>2</v>
      </c>
      <c r="F9" s="13">
        <f>IF(B9="",0,IF($C$4="Equal",1/COUNTA($B$8:$B$27),IF($C$4="By points",IFERROR(E9/SUM($E$8:$E$27),0),IFERROR(D9/SUM($D$8:$D$27),0))))</f>
        <v/>
      </c>
      <c r="G9" s="14">
        <f>ROUND($C$3*F9,2)</f>
        <v/>
      </c>
      <c r="H9" s="15">
        <f>IF(B9="","",G9+IF(AND(G9&lt;&gt;0,ROW()-7=MATCH(MAX($G$8:$G$27),$G$8:$G$27,0)),$C$3-SUM($G$8:$G$27),0))</f>
        <v/>
      </c>
      <c r="I9" s="16">
        <f>IF(OR(B9="",$C$3=0),"",H9/$C$3)</f>
        <v/>
      </c>
    </row>
    <row r="10" ht="18" customHeight="1">
      <c r="A10" s="10">
        <f>IF(B10="","",ROW()-7)</f>
        <v/>
      </c>
      <c r="B10" s="7" t="inlineStr">
        <is>
          <t>Sam Specimen</t>
        </is>
      </c>
      <c r="C10" s="7" t="inlineStr">
        <is>
          <t>Bartender</t>
        </is>
      </c>
      <c r="D10" s="11" t="n">
        <v>40</v>
      </c>
      <c r="E10" s="12" t="n">
        <v>3</v>
      </c>
      <c r="F10" s="13">
        <f>IF(B10="",0,IF($C$4="Equal",1/COUNTA($B$8:$B$27),IF($C$4="By points",IFERROR(E10/SUM($E$8:$E$27),0),IFERROR(D10/SUM($D$8:$D$27),0))))</f>
        <v/>
      </c>
      <c r="G10" s="14">
        <f>ROUND($C$3*F10,2)</f>
        <v/>
      </c>
      <c r="H10" s="15">
        <f>IF(B10="","",G10+IF(AND(G10&lt;&gt;0,ROW()-7=MATCH(MAX($G$8:$G$27),$G$8:$G$27,0)),$C$3-SUM($G$8:$G$27),0))</f>
        <v/>
      </c>
      <c r="I10" s="16">
        <f>IF(OR(B10="",$C$3=0),"",H10/$C$3)</f>
        <v/>
      </c>
    </row>
    <row r="11" ht="18" customHeight="1">
      <c r="A11" s="10">
        <f>IF(B11="","",ROW()-7)</f>
        <v/>
      </c>
      <c r="B11" s="7" t="inlineStr">
        <is>
          <t>Riley Model</t>
        </is>
      </c>
      <c r="C11" s="7" t="inlineStr">
        <is>
          <t>Runner</t>
        </is>
      </c>
      <c r="D11" s="11" t="n">
        <v>40</v>
      </c>
      <c r="E11" s="12" t="n">
        <v>1</v>
      </c>
      <c r="F11" s="13">
        <f>IF(B11="",0,IF($C$4="Equal",1/COUNTA($B$8:$B$27),IF($C$4="By points",IFERROR(E11/SUM($E$8:$E$27),0),IFERROR(D11/SUM($D$8:$D$27),0))))</f>
        <v/>
      </c>
      <c r="G11" s="14">
        <f>ROUND($C$3*F11,2)</f>
        <v/>
      </c>
      <c r="H11" s="15">
        <f>IF(B11="","",G11+IF(AND(G11&lt;&gt;0,ROW()-7=MATCH(MAX($G$8:$G$27),$G$8:$G$27,0)),$C$3-SUM($G$8:$G$27),0))</f>
        <v/>
      </c>
      <c r="I11" s="16">
        <f>IF(OR(B11="",$C$3=0),"",H11/$C$3)</f>
        <v/>
      </c>
    </row>
    <row r="12" ht="18" customHeight="1">
      <c r="A12" s="10">
        <f>IF(B12="","",ROW()-7)</f>
        <v/>
      </c>
      <c r="B12" s="7" t="n"/>
      <c r="C12" s="7" t="n"/>
      <c r="D12" s="11" t="n"/>
      <c r="E12" s="12" t="n"/>
      <c r="F12" s="13">
        <f>IF(B12="",0,IF($C$4="Equal",1/COUNTA($B$8:$B$27),IF($C$4="By points",IFERROR(E12/SUM($E$8:$E$27),0),IFERROR(D12/SUM($D$8:$D$27),0))))</f>
        <v/>
      </c>
      <c r="G12" s="14">
        <f>ROUND($C$3*F12,2)</f>
        <v/>
      </c>
      <c r="H12" s="15">
        <f>IF(B12="","",G12+IF(AND(G12&lt;&gt;0,ROW()-7=MATCH(MAX($G$8:$G$27),$G$8:$G$27,0)),$C$3-SUM($G$8:$G$27),0))</f>
        <v/>
      </c>
      <c r="I12" s="16">
        <f>IF(OR(B12="",$C$3=0),"",H12/$C$3)</f>
        <v/>
      </c>
    </row>
    <row r="13" ht="18" customHeight="1">
      <c r="A13" s="10">
        <f>IF(B13="","",ROW()-7)</f>
        <v/>
      </c>
      <c r="B13" s="7" t="n"/>
      <c r="C13" s="7" t="n"/>
      <c r="D13" s="11" t="n"/>
      <c r="E13" s="12" t="n"/>
      <c r="F13" s="13">
        <f>IF(B13="",0,IF($C$4="Equal",1/COUNTA($B$8:$B$27),IF($C$4="By points",IFERROR(E13/SUM($E$8:$E$27),0),IFERROR(D13/SUM($D$8:$D$27),0))))</f>
        <v/>
      </c>
      <c r="G13" s="14">
        <f>ROUND($C$3*F13,2)</f>
        <v/>
      </c>
      <c r="H13" s="15">
        <f>IF(B13="","",G13+IF(AND(G13&lt;&gt;0,ROW()-7=MATCH(MAX($G$8:$G$27),$G$8:$G$27,0)),$C$3-SUM($G$8:$G$27),0))</f>
        <v/>
      </c>
      <c r="I13" s="16">
        <f>IF(OR(B13="",$C$3=0),"",H13/$C$3)</f>
        <v/>
      </c>
    </row>
    <row r="14" ht="18" customHeight="1">
      <c r="A14" s="10">
        <f>IF(B14="","",ROW()-7)</f>
        <v/>
      </c>
      <c r="B14" s="7" t="n"/>
      <c r="C14" s="7" t="n"/>
      <c r="D14" s="11" t="n"/>
      <c r="E14" s="12" t="n"/>
      <c r="F14" s="13">
        <f>IF(B14="",0,IF($C$4="Equal",1/COUNTA($B$8:$B$27),IF($C$4="By points",IFERROR(E14/SUM($E$8:$E$27),0),IFERROR(D14/SUM($D$8:$D$27),0))))</f>
        <v/>
      </c>
      <c r="G14" s="14">
        <f>ROUND($C$3*F14,2)</f>
        <v/>
      </c>
      <c r="H14" s="15">
        <f>IF(B14="","",G14+IF(AND(G14&lt;&gt;0,ROW()-7=MATCH(MAX($G$8:$G$27),$G$8:$G$27,0)),$C$3-SUM($G$8:$G$27),0))</f>
        <v/>
      </c>
      <c r="I14" s="16">
        <f>IF(OR(B14="",$C$3=0),"",H14/$C$3)</f>
        <v/>
      </c>
    </row>
    <row r="15" ht="18" customHeight="1">
      <c r="A15" s="10">
        <f>IF(B15="","",ROW()-7)</f>
        <v/>
      </c>
      <c r="B15" s="7" t="n"/>
      <c r="C15" s="7" t="n"/>
      <c r="D15" s="11" t="n"/>
      <c r="E15" s="12" t="n"/>
      <c r="F15" s="13">
        <f>IF(B15="",0,IF($C$4="Equal",1/COUNTA($B$8:$B$27),IF($C$4="By points",IFERROR(E15/SUM($E$8:$E$27),0),IFERROR(D15/SUM($D$8:$D$27),0))))</f>
        <v/>
      </c>
      <c r="G15" s="14">
        <f>ROUND($C$3*F15,2)</f>
        <v/>
      </c>
      <c r="H15" s="15">
        <f>IF(B15="","",G15+IF(AND(G15&lt;&gt;0,ROW()-7=MATCH(MAX($G$8:$G$27),$G$8:$G$27,0)),$C$3-SUM($G$8:$G$27),0))</f>
        <v/>
      </c>
      <c r="I15" s="16">
        <f>IF(OR(B15="",$C$3=0),"",H15/$C$3)</f>
        <v/>
      </c>
    </row>
    <row r="16" ht="18" customHeight="1">
      <c r="A16" s="10">
        <f>IF(B16="","",ROW()-7)</f>
        <v/>
      </c>
      <c r="B16" s="7" t="n"/>
      <c r="C16" s="7" t="n"/>
      <c r="D16" s="11" t="n"/>
      <c r="E16" s="12" t="n"/>
      <c r="F16" s="13">
        <f>IF(B16="",0,IF($C$4="Equal",1/COUNTA($B$8:$B$27),IF($C$4="By points",IFERROR(E16/SUM($E$8:$E$27),0),IFERROR(D16/SUM($D$8:$D$27),0))))</f>
        <v/>
      </c>
      <c r="G16" s="14">
        <f>ROUND($C$3*F16,2)</f>
        <v/>
      </c>
      <c r="H16" s="15">
        <f>IF(B16="","",G16+IF(AND(G16&lt;&gt;0,ROW()-7=MATCH(MAX($G$8:$G$27),$G$8:$G$27,0)),$C$3-SUM($G$8:$G$27),0))</f>
        <v/>
      </c>
      <c r="I16" s="16">
        <f>IF(OR(B16="",$C$3=0),"",H16/$C$3)</f>
        <v/>
      </c>
    </row>
    <row r="17" ht="18" customHeight="1">
      <c r="A17" s="10">
        <f>IF(B17="","",ROW()-7)</f>
        <v/>
      </c>
      <c r="B17" s="7" t="n"/>
      <c r="C17" s="7" t="n"/>
      <c r="D17" s="11" t="n"/>
      <c r="E17" s="12" t="n"/>
      <c r="F17" s="13">
        <f>IF(B17="",0,IF($C$4="Equal",1/COUNTA($B$8:$B$27),IF($C$4="By points",IFERROR(E17/SUM($E$8:$E$27),0),IFERROR(D17/SUM($D$8:$D$27),0))))</f>
        <v/>
      </c>
      <c r="G17" s="14">
        <f>ROUND($C$3*F17,2)</f>
        <v/>
      </c>
      <c r="H17" s="15">
        <f>IF(B17="","",G17+IF(AND(G17&lt;&gt;0,ROW()-7=MATCH(MAX($G$8:$G$27),$G$8:$G$27,0)),$C$3-SUM($G$8:$G$27),0))</f>
        <v/>
      </c>
      <c r="I17" s="16">
        <f>IF(OR(B17="",$C$3=0),"",H17/$C$3)</f>
        <v/>
      </c>
    </row>
    <row r="18" ht="18" customHeight="1">
      <c r="A18" s="10">
        <f>IF(B18="","",ROW()-7)</f>
        <v/>
      </c>
      <c r="B18" s="7" t="n"/>
      <c r="C18" s="7" t="n"/>
      <c r="D18" s="11" t="n"/>
      <c r="E18" s="12" t="n"/>
      <c r="F18" s="13">
        <f>IF(B18="",0,IF($C$4="Equal",1/COUNTA($B$8:$B$27),IF($C$4="By points",IFERROR(E18/SUM($E$8:$E$27),0),IFERROR(D18/SUM($D$8:$D$27),0))))</f>
        <v/>
      </c>
      <c r="G18" s="14">
        <f>ROUND($C$3*F18,2)</f>
        <v/>
      </c>
      <c r="H18" s="15">
        <f>IF(B18="","",G18+IF(AND(G18&lt;&gt;0,ROW()-7=MATCH(MAX($G$8:$G$27),$G$8:$G$27,0)),$C$3-SUM($G$8:$G$27),0))</f>
        <v/>
      </c>
      <c r="I18" s="16">
        <f>IF(OR(B18="",$C$3=0),"",H18/$C$3)</f>
        <v/>
      </c>
    </row>
    <row r="19" ht="18" customHeight="1">
      <c r="A19" s="10">
        <f>IF(B19="","",ROW()-7)</f>
        <v/>
      </c>
      <c r="B19" s="7" t="n"/>
      <c r="C19" s="7" t="n"/>
      <c r="D19" s="11" t="n"/>
      <c r="E19" s="12" t="n"/>
      <c r="F19" s="13">
        <f>IF(B19="",0,IF($C$4="Equal",1/COUNTA($B$8:$B$27),IF($C$4="By points",IFERROR(E19/SUM($E$8:$E$27),0),IFERROR(D19/SUM($D$8:$D$27),0))))</f>
        <v/>
      </c>
      <c r="G19" s="14">
        <f>ROUND($C$3*F19,2)</f>
        <v/>
      </c>
      <c r="H19" s="15">
        <f>IF(B19="","",G19+IF(AND(G19&lt;&gt;0,ROW()-7=MATCH(MAX($G$8:$G$27),$G$8:$G$27,0)),$C$3-SUM($G$8:$G$27),0))</f>
        <v/>
      </c>
      <c r="I19" s="16">
        <f>IF(OR(B19="",$C$3=0),"",H19/$C$3)</f>
        <v/>
      </c>
    </row>
    <row r="20" ht="18" customHeight="1">
      <c r="A20" s="10">
        <f>IF(B20="","",ROW()-7)</f>
        <v/>
      </c>
      <c r="B20" s="7" t="n"/>
      <c r="C20" s="7" t="n"/>
      <c r="D20" s="11" t="n"/>
      <c r="E20" s="12" t="n"/>
      <c r="F20" s="13">
        <f>IF(B20="",0,IF($C$4="Equal",1/COUNTA($B$8:$B$27),IF($C$4="By points",IFERROR(E20/SUM($E$8:$E$27),0),IFERROR(D20/SUM($D$8:$D$27),0))))</f>
        <v/>
      </c>
      <c r="G20" s="14">
        <f>ROUND($C$3*F20,2)</f>
        <v/>
      </c>
      <c r="H20" s="15">
        <f>IF(B20="","",G20+IF(AND(G20&lt;&gt;0,ROW()-7=MATCH(MAX($G$8:$G$27),$G$8:$G$27,0)),$C$3-SUM($G$8:$G$27),0))</f>
        <v/>
      </c>
      <c r="I20" s="16">
        <f>IF(OR(B20="",$C$3=0),"",H20/$C$3)</f>
        <v/>
      </c>
    </row>
    <row r="21" ht="18" customHeight="1">
      <c r="A21" s="10">
        <f>IF(B21="","",ROW()-7)</f>
        <v/>
      </c>
      <c r="B21" s="7" t="n"/>
      <c r="C21" s="7" t="n"/>
      <c r="D21" s="11" t="n"/>
      <c r="E21" s="12" t="n"/>
      <c r="F21" s="13">
        <f>IF(B21="",0,IF($C$4="Equal",1/COUNTA($B$8:$B$27),IF($C$4="By points",IFERROR(E21/SUM($E$8:$E$27),0),IFERROR(D21/SUM($D$8:$D$27),0))))</f>
        <v/>
      </c>
      <c r="G21" s="14">
        <f>ROUND($C$3*F21,2)</f>
        <v/>
      </c>
      <c r="H21" s="15">
        <f>IF(B21="","",G21+IF(AND(G21&lt;&gt;0,ROW()-7=MATCH(MAX($G$8:$G$27),$G$8:$G$27,0)),$C$3-SUM($G$8:$G$27),0))</f>
        <v/>
      </c>
      <c r="I21" s="16">
        <f>IF(OR(B21="",$C$3=0),"",H21/$C$3)</f>
        <v/>
      </c>
    </row>
    <row r="22" ht="18" customHeight="1">
      <c r="A22" s="10">
        <f>IF(B22="","",ROW()-7)</f>
        <v/>
      </c>
      <c r="B22" s="7" t="n"/>
      <c r="C22" s="7" t="n"/>
      <c r="D22" s="11" t="n"/>
      <c r="E22" s="12" t="n"/>
      <c r="F22" s="13">
        <f>IF(B22="",0,IF($C$4="Equal",1/COUNTA($B$8:$B$27),IF($C$4="By points",IFERROR(E22/SUM($E$8:$E$27),0),IFERROR(D22/SUM($D$8:$D$27),0))))</f>
        <v/>
      </c>
      <c r="G22" s="14">
        <f>ROUND($C$3*F22,2)</f>
        <v/>
      </c>
      <c r="H22" s="15">
        <f>IF(B22="","",G22+IF(AND(G22&lt;&gt;0,ROW()-7=MATCH(MAX($G$8:$G$27),$G$8:$G$27,0)),$C$3-SUM($G$8:$G$27),0))</f>
        <v/>
      </c>
      <c r="I22" s="16">
        <f>IF(OR(B22="",$C$3=0),"",H22/$C$3)</f>
        <v/>
      </c>
    </row>
    <row r="23" ht="18" customHeight="1">
      <c r="A23" s="10">
        <f>IF(B23="","",ROW()-7)</f>
        <v/>
      </c>
      <c r="B23" s="7" t="n"/>
      <c r="C23" s="7" t="n"/>
      <c r="D23" s="11" t="n"/>
      <c r="E23" s="12" t="n"/>
      <c r="F23" s="13">
        <f>IF(B23="",0,IF($C$4="Equal",1/COUNTA($B$8:$B$27),IF($C$4="By points",IFERROR(E23/SUM($E$8:$E$27),0),IFERROR(D23/SUM($D$8:$D$27),0))))</f>
        <v/>
      </c>
      <c r="G23" s="14">
        <f>ROUND($C$3*F23,2)</f>
        <v/>
      </c>
      <c r="H23" s="15">
        <f>IF(B23="","",G23+IF(AND(G23&lt;&gt;0,ROW()-7=MATCH(MAX($G$8:$G$27),$G$8:$G$27,0)),$C$3-SUM($G$8:$G$27),0))</f>
        <v/>
      </c>
      <c r="I23" s="16">
        <f>IF(OR(B23="",$C$3=0),"",H23/$C$3)</f>
        <v/>
      </c>
    </row>
    <row r="24" ht="18" customHeight="1">
      <c r="A24" s="10">
        <f>IF(B24="","",ROW()-7)</f>
        <v/>
      </c>
      <c r="B24" s="7" t="n"/>
      <c r="C24" s="7" t="n"/>
      <c r="D24" s="11" t="n"/>
      <c r="E24" s="12" t="n"/>
      <c r="F24" s="13">
        <f>IF(B24="",0,IF($C$4="Equal",1/COUNTA($B$8:$B$27),IF($C$4="By points",IFERROR(E24/SUM($E$8:$E$27),0),IFERROR(D24/SUM($D$8:$D$27),0))))</f>
        <v/>
      </c>
      <c r="G24" s="14">
        <f>ROUND($C$3*F24,2)</f>
        <v/>
      </c>
      <c r="H24" s="15">
        <f>IF(B24="","",G24+IF(AND(G24&lt;&gt;0,ROW()-7=MATCH(MAX($G$8:$G$27),$G$8:$G$27,0)),$C$3-SUM($G$8:$G$27),0))</f>
        <v/>
      </c>
      <c r="I24" s="16">
        <f>IF(OR(B24="",$C$3=0),"",H24/$C$3)</f>
        <v/>
      </c>
    </row>
    <row r="25" ht="18" customHeight="1">
      <c r="A25" s="10">
        <f>IF(B25="","",ROW()-7)</f>
        <v/>
      </c>
      <c r="B25" s="7" t="n"/>
      <c r="C25" s="7" t="n"/>
      <c r="D25" s="11" t="n"/>
      <c r="E25" s="12" t="n"/>
      <c r="F25" s="13">
        <f>IF(B25="",0,IF($C$4="Equal",1/COUNTA($B$8:$B$27),IF($C$4="By points",IFERROR(E25/SUM($E$8:$E$27),0),IFERROR(D25/SUM($D$8:$D$27),0))))</f>
        <v/>
      </c>
      <c r="G25" s="14">
        <f>ROUND($C$3*F25,2)</f>
        <v/>
      </c>
      <c r="H25" s="15">
        <f>IF(B25="","",G25+IF(AND(G25&lt;&gt;0,ROW()-7=MATCH(MAX($G$8:$G$27),$G$8:$G$27,0)),$C$3-SUM($G$8:$G$27),0))</f>
        <v/>
      </c>
      <c r="I25" s="16">
        <f>IF(OR(B25="",$C$3=0),"",H25/$C$3)</f>
        <v/>
      </c>
    </row>
    <row r="26" ht="18" customHeight="1">
      <c r="A26" s="10">
        <f>IF(B26="","",ROW()-7)</f>
        <v/>
      </c>
      <c r="B26" s="7" t="n"/>
      <c r="C26" s="7" t="n"/>
      <c r="D26" s="11" t="n"/>
      <c r="E26" s="12" t="n"/>
      <c r="F26" s="13">
        <f>IF(B26="",0,IF($C$4="Equal",1/COUNTA($B$8:$B$27),IF($C$4="By points",IFERROR(E26/SUM($E$8:$E$27),0),IFERROR(D26/SUM($D$8:$D$27),0))))</f>
        <v/>
      </c>
      <c r="G26" s="14">
        <f>ROUND($C$3*F26,2)</f>
        <v/>
      </c>
      <c r="H26" s="15">
        <f>IF(B26="","",G26+IF(AND(G26&lt;&gt;0,ROW()-7=MATCH(MAX($G$8:$G$27),$G$8:$G$27,0)),$C$3-SUM($G$8:$G$27),0))</f>
        <v/>
      </c>
      <c r="I26" s="16">
        <f>IF(OR(B26="",$C$3=0),"",H26/$C$3)</f>
        <v/>
      </c>
    </row>
    <row r="27" ht="18" customHeight="1">
      <c r="A27" s="10">
        <f>IF(B27="","",ROW()-7)</f>
        <v/>
      </c>
      <c r="B27" s="7" t="n"/>
      <c r="C27" s="7" t="n"/>
      <c r="D27" s="11" t="n"/>
      <c r="E27" s="12" t="n"/>
      <c r="F27" s="13">
        <f>IF(B27="",0,IF($C$4="Equal",1/COUNTA($B$8:$B$27),IF($C$4="By points",IFERROR(E27/SUM($E$8:$E$27),0),IFERROR(D27/SUM($D$8:$D$27),0))))</f>
        <v/>
      </c>
      <c r="G27" s="14">
        <f>ROUND($C$3*F27,2)</f>
        <v/>
      </c>
      <c r="H27" s="15">
        <f>IF(B27="","",G27+IF(AND(G27&lt;&gt;0,ROW()-7=MATCH(MAX($G$8:$G$27),$G$8:$G$27,0)),$C$3-SUM($G$8:$G$27),0))</f>
        <v/>
      </c>
      <c r="I27" s="16">
        <f>IF(OR(B27="",$C$3=0),"",H27/$C$3)</f>
        <v/>
      </c>
    </row>
    <row r="28">
      <c r="A28" s="17" t="inlineStr">
        <is>
          <t>Total</t>
        </is>
      </c>
      <c r="B28" s="18" t="n"/>
      <c r="C28" s="18" t="n"/>
      <c r="D28" s="19">
        <f>SUM($D$8:$D$27)</f>
        <v/>
      </c>
      <c r="E28" s="20">
        <f>SUM($E$8:$E$27)</f>
        <v/>
      </c>
      <c r="F28" s="21">
        <f>SUM(F8:F27)</f>
        <v/>
      </c>
      <c r="G28" s="22">
        <f>SUM($G$8:$G$27)</f>
        <v/>
      </c>
      <c r="H28" s="22">
        <f>SUM(H8:H27)</f>
        <v/>
      </c>
      <c r="I28" s="23">
        <f>IF($C$3=0,"",H28/$C$3)</f>
        <v/>
      </c>
    </row>
    <row r="30">
      <c r="B30" s="3" t="inlineStr">
        <is>
          <t>Rounding left over</t>
        </is>
      </c>
      <c r="C30" s="24">
        <f>$C$3-G28</f>
        <v/>
      </c>
      <c r="D30" s="6" t="inlineStr">
        <is>
          <t>added to the largest share in the Final share column</t>
        </is>
      </c>
    </row>
    <row r="31">
      <c r="B31" s="3" t="inlineStr">
        <is>
          <t>Check</t>
        </is>
      </c>
      <c r="C31" s="25">
        <f>IF(ROUND(H28-$C$3,2)=0,"OK: shares add up to the pool","Shares do not match the pool")</f>
        <v/>
      </c>
      <c r="D31" s="26" t="n"/>
      <c r="E31" s="26" t="n"/>
      <c r="F31" s="26" t="n"/>
      <c r="G31" s="26" t="n"/>
      <c r="H31" s="26" t="n"/>
      <c r="I31" s="27" t="n"/>
    </row>
    <row r="33">
      <c r="A33" s="28"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11">
    <mergeCell ref="A4:B4"/>
    <mergeCell ref="A28:C28"/>
    <mergeCell ref="C31:I31"/>
    <mergeCell ref="A2:I2"/>
    <mergeCell ref="A33:I33"/>
    <mergeCell ref="D4:I4"/>
    <mergeCell ref="A5:B5"/>
    <mergeCell ref="A1:I1"/>
    <mergeCell ref="A3:B3"/>
    <mergeCell ref="D30:I30"/>
    <mergeCell ref="H3:I3"/>
  </mergeCells>
  <conditionalFormatting sqref="C31">
    <cfRule type="expression" priority="1" dxfId="0">
      <formula>LEFT(C31,2)="OK"</formula>
    </cfRule>
    <cfRule type="expression" priority="2" dxfId="1">
      <formula>LEFT(C31,2)&lt;&gt;"OK"</formula>
    </cfRule>
  </conditionalFormatting>
  <dataValidations count="2">
    <dataValidation sqref="C4" showDropDown="0" showInputMessage="0" showErrorMessage="1" allowBlank="0" errorTitle="Split method" error="Choose By hours, By points or Equal." type="list">
      <formula1>"By hours,By points,Equal"</formula1>
    </dataValidation>
    <dataValidation sqref="C3 D8:E27" showDropDown="0" showInputMessage="0" showErrorMessage="1" allowBlank="1" errorTitle="Number" error="Enter a number, 0 or more." type="decimal" operator="greaterThanOrEqual">
      <formula1>0</formula1>
    </dataValidation>
  </dataValidations>
  <printOptions horizontalCentered="1"/>
  <pageMargins left="0.5" right="0.5" top="0.6" bottom="0.7" header="0.5" footer="0.3"/>
  <pageSetup orientation="portrait" paperSize="9" fitToHeight="1"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2.xml><?xml version="1.0" encoding="utf-8"?>
<worksheet xmlns="http://schemas.openxmlformats.org/spreadsheetml/2006/main">
  <sheetPr>
    <outlinePr summaryBelow="1" summaryRight="1"/>
    <pageSetUpPr fitToPage="1"/>
  </sheetPr>
  <dimension ref="A1:K46"/>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1" customWidth="1" min="9" max="9"/>
    <col width="12" customWidth="1" min="10" max="10"/>
    <col width="10" customWidth="1" min="11" max="11"/>
  </cols>
  <sheetData>
    <row r="1" ht="30" customHeight="1">
      <c r="A1" s="1" t="inlineStr">
        <is>
          <t>Daily tip pool (7 days)</t>
        </is>
      </c>
    </row>
    <row r="2">
      <c r="A2" s="2" t="inlineStr">
        <is>
          <t>A pool per day shared by the hours each person worked that day, plus a weekly summary per person.</t>
        </is>
      </c>
    </row>
    <row r="3">
      <c r="A3" s="3" t="inlineStr">
        <is>
          <t>Week starting</t>
        </is>
      </c>
      <c r="B3" s="29" t="n">
        <v>46328</v>
      </c>
      <c r="C3" s="30" t="n"/>
    </row>
    <row r="4">
      <c r="A4" s="8" t="inlineStr">
        <is>
          <t>Yellow cells are yours to fill in. White cells are worked out for you and locked (Review › Unprotect Sheet, no password, if you need to change them).</t>
        </is>
      </c>
    </row>
    <row r="6" ht="30" customHeight="1">
      <c r="A6" s="9" t="inlineStr">
        <is>
          <t>Hours worked</t>
        </is>
      </c>
      <c r="B6" s="9">
        <f>IF($B$3="","",CHOOSE(WEEKDAY($B$3+0),"Sun","Mon","Tue","Wed","Thu","Fri","Sat"))</f>
        <v/>
      </c>
      <c r="C6" s="9">
        <f>IF($B$3="","",CHOOSE(WEEKDAY($B$3+1),"Sun","Mon","Tue","Wed","Thu","Fri","Sat"))</f>
        <v/>
      </c>
      <c r="D6" s="9">
        <f>IF($B$3="","",CHOOSE(WEEKDAY($B$3+2),"Sun","Mon","Tue","Wed","Thu","Fri","Sat"))</f>
        <v/>
      </c>
      <c r="E6" s="9">
        <f>IF($B$3="","",CHOOSE(WEEKDAY($B$3+3),"Sun","Mon","Tue","Wed","Thu","Fri","Sat"))</f>
        <v/>
      </c>
      <c r="F6" s="9">
        <f>IF($B$3="","",CHOOSE(WEEKDAY($B$3+4),"Sun","Mon","Tue","Wed","Thu","Fri","Sat"))</f>
        <v/>
      </c>
      <c r="G6" s="9">
        <f>IF($B$3="","",CHOOSE(WEEKDAY($B$3+5),"Sun","Mon","Tue","Wed","Thu","Fri","Sat"))</f>
        <v/>
      </c>
      <c r="H6" s="9">
        <f>IF($B$3="","",CHOOSE(WEEKDAY($B$3+6),"Sun","Mon","Tue","Wed","Thu","Fri","Sat"))</f>
        <v/>
      </c>
      <c r="I6" s="9" t="inlineStr">
        <is>
          <t>Total hours</t>
        </is>
      </c>
      <c r="J6" s="9" t="inlineStr">
        <is>
          <t>Total share</t>
        </is>
      </c>
      <c r="K6" s="9" t="inlineStr">
        <is>
          <t>Per hour</t>
        </is>
      </c>
    </row>
    <row r="7">
      <c r="A7" s="31" t="n"/>
      <c r="B7" s="32">
        <f>IF($B$3="","",$B$3+0)</f>
        <v/>
      </c>
      <c r="C7" s="32">
        <f>IF($B$3="","",$B$3+1)</f>
        <v/>
      </c>
      <c r="D7" s="32">
        <f>IF($B$3="","",$B$3+2)</f>
        <v/>
      </c>
      <c r="E7" s="32">
        <f>IF($B$3="","",$B$3+3)</f>
        <v/>
      </c>
      <c r="F7" s="32">
        <f>IF($B$3="","",$B$3+4)</f>
        <v/>
      </c>
      <c r="G7" s="32">
        <f>IF($B$3="","",$B$3+5)</f>
        <v/>
      </c>
      <c r="H7" s="32">
        <f>IF($B$3="","",$B$3+6)</f>
        <v/>
      </c>
      <c r="I7" s="31" t="n"/>
      <c r="J7" s="31" t="n"/>
      <c r="K7" s="31" t="n"/>
    </row>
    <row r="8">
      <c r="A8" s="33" t="inlineStr">
        <is>
          <t>Pool for the day</t>
        </is>
      </c>
      <c r="B8" s="4" t="n">
        <v>180</v>
      </c>
      <c r="C8" s="4" t="n">
        <v>150</v>
      </c>
      <c r="D8" s="4" t="n">
        <v>160</v>
      </c>
      <c r="E8" s="4" t="n">
        <v>210</v>
      </c>
      <c r="F8" s="4" t="n">
        <v>320</v>
      </c>
      <c r="G8" s="4" t="n">
        <v>410</v>
      </c>
      <c r="H8" s="4" t="n">
        <v>260</v>
      </c>
      <c r="I8" s="34" t="inlineStr">
        <is>
          <t>Week</t>
        </is>
      </c>
      <c r="J8" s="35">
        <f>SUM(B8:H8)</f>
        <v/>
      </c>
      <c r="K8" s="36" t="n"/>
    </row>
    <row r="9" ht="18" customHeight="1">
      <c r="A9" s="7" t="inlineStr">
        <is>
          <t>Alex Example</t>
        </is>
      </c>
      <c r="B9" s="11" t="n">
        <v>6</v>
      </c>
      <c r="C9" s="11" t="n">
        <v>6</v>
      </c>
      <c r="D9" s="11" t="n">
        <v>0</v>
      </c>
      <c r="E9" s="11" t="n">
        <v>8</v>
      </c>
      <c r="F9" s="11" t="n">
        <v>8</v>
      </c>
      <c r="G9" s="11" t="n">
        <v>10</v>
      </c>
      <c r="H9" s="11" t="n">
        <v>0</v>
      </c>
      <c r="I9" s="37">
        <f>IF(A9="","",SUM(B9:H9))</f>
        <v/>
      </c>
      <c r="J9" s="15">
        <f>IF(A9="","",SUM(B28:H28))</f>
        <v/>
      </c>
      <c r="K9" s="38">
        <f>IF(OR(A9="",I9=0),"",ROUND(J9/I9,2))</f>
        <v/>
      </c>
    </row>
    <row r="10" ht="18" customHeight="1">
      <c r="A10" s="7" t="inlineStr">
        <is>
          <t>Jordan Sample</t>
        </is>
      </c>
      <c r="B10" s="11" t="n">
        <v>0</v>
      </c>
      <c r="C10" s="11" t="n">
        <v>6</v>
      </c>
      <c r="D10" s="11" t="n">
        <v>6</v>
      </c>
      <c r="E10" s="11" t="n">
        <v>8</v>
      </c>
      <c r="F10" s="11" t="n">
        <v>8</v>
      </c>
      <c r="G10" s="11" t="n">
        <v>10</v>
      </c>
      <c r="H10" s="11" t="n">
        <v>4</v>
      </c>
      <c r="I10" s="37">
        <f>IF(A10="","",SUM(B10:H10))</f>
        <v/>
      </c>
      <c r="J10" s="15">
        <f>IF(A10="","",SUM(B29:H29))</f>
        <v/>
      </c>
      <c r="K10" s="38">
        <f>IF(OR(A10="",I10=0),"",ROUND(J10/I10,2))</f>
        <v/>
      </c>
    </row>
    <row r="11" ht="18" customHeight="1">
      <c r="A11" s="7" t="inlineStr">
        <is>
          <t>Sam Specimen</t>
        </is>
      </c>
      <c r="B11" s="11" t="n">
        <v>8</v>
      </c>
      <c r="C11" s="11" t="n">
        <v>8</v>
      </c>
      <c r="D11" s="11" t="n">
        <v>8</v>
      </c>
      <c r="E11" s="11" t="n">
        <v>0</v>
      </c>
      <c r="F11" s="11" t="n">
        <v>0</v>
      </c>
      <c r="G11" s="11" t="n">
        <v>10</v>
      </c>
      <c r="H11" s="11" t="n">
        <v>6</v>
      </c>
      <c r="I11" s="37">
        <f>IF(A11="","",SUM(B11:H11))</f>
        <v/>
      </c>
      <c r="J11" s="15">
        <f>IF(A11="","",SUM(B30:H30))</f>
        <v/>
      </c>
      <c r="K11" s="38">
        <f>IF(OR(A11="",I11=0),"",ROUND(J11/I11,2))</f>
        <v/>
      </c>
    </row>
    <row r="12" ht="18" customHeight="1">
      <c r="A12" s="7" t="n"/>
      <c r="B12" s="11" t="n"/>
      <c r="C12" s="11" t="n"/>
      <c r="D12" s="11" t="n"/>
      <c r="E12" s="11" t="n"/>
      <c r="F12" s="11" t="n"/>
      <c r="G12" s="11" t="n"/>
      <c r="H12" s="11" t="n"/>
      <c r="I12" s="37">
        <f>IF(A12="","",SUM(B12:H12))</f>
        <v/>
      </c>
      <c r="J12" s="15">
        <f>IF(A12="","",SUM(B31:H31))</f>
        <v/>
      </c>
      <c r="K12" s="38">
        <f>IF(OR(A12="",I12=0),"",ROUND(J12/I12,2))</f>
        <v/>
      </c>
    </row>
    <row r="13" ht="18" customHeight="1">
      <c r="A13" s="7" t="n"/>
      <c r="B13" s="11" t="n"/>
      <c r="C13" s="11" t="n"/>
      <c r="D13" s="11" t="n"/>
      <c r="E13" s="11" t="n"/>
      <c r="F13" s="11" t="n"/>
      <c r="G13" s="11" t="n"/>
      <c r="H13" s="11" t="n"/>
      <c r="I13" s="37">
        <f>IF(A13="","",SUM(B13:H13))</f>
        <v/>
      </c>
      <c r="J13" s="15">
        <f>IF(A13="","",SUM(B32:H32))</f>
        <v/>
      </c>
      <c r="K13" s="38">
        <f>IF(OR(A13="",I13=0),"",ROUND(J13/I13,2))</f>
        <v/>
      </c>
    </row>
    <row r="14" ht="18" customHeight="1">
      <c r="A14" s="7" t="n"/>
      <c r="B14" s="11" t="n"/>
      <c r="C14" s="11" t="n"/>
      <c r="D14" s="11" t="n"/>
      <c r="E14" s="11" t="n"/>
      <c r="F14" s="11" t="n"/>
      <c r="G14" s="11" t="n"/>
      <c r="H14" s="11" t="n"/>
      <c r="I14" s="37">
        <f>IF(A14="","",SUM(B14:H14))</f>
        <v/>
      </c>
      <c r="J14" s="15">
        <f>IF(A14="","",SUM(B33:H33))</f>
        <v/>
      </c>
      <c r="K14" s="38">
        <f>IF(OR(A14="",I14=0),"",ROUND(J14/I14,2))</f>
        <v/>
      </c>
    </row>
    <row r="15" ht="18" customHeight="1">
      <c r="A15" s="7" t="n"/>
      <c r="B15" s="11" t="n"/>
      <c r="C15" s="11" t="n"/>
      <c r="D15" s="11" t="n"/>
      <c r="E15" s="11" t="n"/>
      <c r="F15" s="11" t="n"/>
      <c r="G15" s="11" t="n"/>
      <c r="H15" s="11" t="n"/>
      <c r="I15" s="37">
        <f>IF(A15="","",SUM(B15:H15))</f>
        <v/>
      </c>
      <c r="J15" s="15">
        <f>IF(A15="","",SUM(B34:H34))</f>
        <v/>
      </c>
      <c r="K15" s="38">
        <f>IF(OR(A15="",I15=0),"",ROUND(J15/I15,2))</f>
        <v/>
      </c>
    </row>
    <row r="16" ht="18" customHeight="1">
      <c r="A16" s="7" t="n"/>
      <c r="B16" s="11" t="n"/>
      <c r="C16" s="11" t="n"/>
      <c r="D16" s="11" t="n"/>
      <c r="E16" s="11" t="n"/>
      <c r="F16" s="11" t="n"/>
      <c r="G16" s="11" t="n"/>
      <c r="H16" s="11" t="n"/>
      <c r="I16" s="37">
        <f>IF(A16="","",SUM(B16:H16))</f>
        <v/>
      </c>
      <c r="J16" s="15">
        <f>IF(A16="","",SUM(B35:H35))</f>
        <v/>
      </c>
      <c r="K16" s="38">
        <f>IF(OR(A16="",I16=0),"",ROUND(J16/I16,2))</f>
        <v/>
      </c>
    </row>
    <row r="17" ht="18" customHeight="1">
      <c r="A17" s="7" t="n"/>
      <c r="B17" s="11" t="n"/>
      <c r="C17" s="11" t="n"/>
      <c r="D17" s="11" t="n"/>
      <c r="E17" s="11" t="n"/>
      <c r="F17" s="11" t="n"/>
      <c r="G17" s="11" t="n"/>
      <c r="H17" s="11" t="n"/>
      <c r="I17" s="37">
        <f>IF(A17="","",SUM(B17:H17))</f>
        <v/>
      </c>
      <c r="J17" s="15">
        <f>IF(A17="","",SUM(B36:H36))</f>
        <v/>
      </c>
      <c r="K17" s="38">
        <f>IF(OR(A17="",I17=0),"",ROUND(J17/I17,2))</f>
        <v/>
      </c>
    </row>
    <row r="18" ht="18" customHeight="1">
      <c r="A18" s="7" t="n"/>
      <c r="B18" s="11" t="n"/>
      <c r="C18" s="11" t="n"/>
      <c r="D18" s="11" t="n"/>
      <c r="E18" s="11" t="n"/>
      <c r="F18" s="11" t="n"/>
      <c r="G18" s="11" t="n"/>
      <c r="H18" s="11" t="n"/>
      <c r="I18" s="37">
        <f>IF(A18="","",SUM(B18:H18))</f>
        <v/>
      </c>
      <c r="J18" s="15">
        <f>IF(A18="","",SUM(B37:H37))</f>
        <v/>
      </c>
      <c r="K18" s="38">
        <f>IF(OR(A18="",I18=0),"",ROUND(J18/I18,2))</f>
        <v/>
      </c>
    </row>
    <row r="19" ht="18" customHeight="1">
      <c r="A19" s="7" t="n"/>
      <c r="B19" s="11" t="n"/>
      <c r="C19" s="11" t="n"/>
      <c r="D19" s="11" t="n"/>
      <c r="E19" s="11" t="n"/>
      <c r="F19" s="11" t="n"/>
      <c r="G19" s="11" t="n"/>
      <c r="H19" s="11" t="n"/>
      <c r="I19" s="37">
        <f>IF(A19="","",SUM(B19:H19))</f>
        <v/>
      </c>
      <c r="J19" s="15">
        <f>IF(A19="","",SUM(B38:H38))</f>
        <v/>
      </c>
      <c r="K19" s="38">
        <f>IF(OR(A19="",I19=0),"",ROUND(J19/I19,2))</f>
        <v/>
      </c>
    </row>
    <row r="20" ht="18" customHeight="1">
      <c r="A20" s="7" t="n"/>
      <c r="B20" s="11" t="n"/>
      <c r="C20" s="11" t="n"/>
      <c r="D20" s="11" t="n"/>
      <c r="E20" s="11" t="n"/>
      <c r="F20" s="11" t="n"/>
      <c r="G20" s="11" t="n"/>
      <c r="H20" s="11" t="n"/>
      <c r="I20" s="37">
        <f>IF(A20="","",SUM(B20:H20))</f>
        <v/>
      </c>
      <c r="J20" s="15">
        <f>IF(A20="","",SUM(B39:H39))</f>
        <v/>
      </c>
      <c r="K20" s="38">
        <f>IF(OR(A20="",I20=0),"",ROUND(J20/I20,2))</f>
        <v/>
      </c>
    </row>
    <row r="21" ht="18" customHeight="1">
      <c r="A21" s="7" t="n"/>
      <c r="B21" s="11" t="n"/>
      <c r="C21" s="11" t="n"/>
      <c r="D21" s="11" t="n"/>
      <c r="E21" s="11" t="n"/>
      <c r="F21" s="11" t="n"/>
      <c r="G21" s="11" t="n"/>
      <c r="H21" s="11" t="n"/>
      <c r="I21" s="37">
        <f>IF(A21="","",SUM(B21:H21))</f>
        <v/>
      </c>
      <c r="J21" s="15">
        <f>IF(A21="","",SUM(B40:H40))</f>
        <v/>
      </c>
      <c r="K21" s="38">
        <f>IF(OR(A21="",I21=0),"",ROUND(J21/I21,2))</f>
        <v/>
      </c>
    </row>
    <row r="22" ht="18" customHeight="1">
      <c r="A22" s="7" t="n"/>
      <c r="B22" s="11" t="n"/>
      <c r="C22" s="11" t="n"/>
      <c r="D22" s="11" t="n"/>
      <c r="E22" s="11" t="n"/>
      <c r="F22" s="11" t="n"/>
      <c r="G22" s="11" t="n"/>
      <c r="H22" s="11" t="n"/>
      <c r="I22" s="37">
        <f>IF(A22="","",SUM(B22:H22))</f>
        <v/>
      </c>
      <c r="J22" s="15">
        <f>IF(A22="","",SUM(B41:H41))</f>
        <v/>
      </c>
      <c r="K22" s="38">
        <f>IF(OR(A22="",I22=0),"",ROUND(J22/I22,2))</f>
        <v/>
      </c>
    </row>
    <row r="23" ht="18" customHeight="1">
      <c r="A23" s="7" t="n"/>
      <c r="B23" s="11" t="n"/>
      <c r="C23" s="11" t="n"/>
      <c r="D23" s="11" t="n"/>
      <c r="E23" s="11" t="n"/>
      <c r="F23" s="11" t="n"/>
      <c r="G23" s="11" t="n"/>
      <c r="H23" s="11" t="n"/>
      <c r="I23" s="37">
        <f>IF(A23="","",SUM(B23:H23))</f>
        <v/>
      </c>
      <c r="J23" s="15">
        <f>IF(A23="","",SUM(B42:H42))</f>
        <v/>
      </c>
      <c r="K23" s="38">
        <f>IF(OR(A23="",I23=0),"",ROUND(J23/I23,2))</f>
        <v/>
      </c>
    </row>
    <row r="24">
      <c r="A24" s="17" t="inlineStr">
        <is>
          <t>Hours that day</t>
        </is>
      </c>
      <c r="B24" s="19">
        <f>SUM(B9:B23)</f>
        <v/>
      </c>
      <c r="C24" s="19">
        <f>SUM(C9:C23)</f>
        <v/>
      </c>
      <c r="D24" s="19">
        <f>SUM(D9:D23)</f>
        <v/>
      </c>
      <c r="E24" s="19">
        <f>SUM(E9:E23)</f>
        <v/>
      </c>
      <c r="F24" s="19">
        <f>SUM(F9:F23)</f>
        <v/>
      </c>
      <c r="G24" s="19">
        <f>SUM(G9:G23)</f>
        <v/>
      </c>
      <c r="H24" s="19">
        <f>SUM(H9:H23)</f>
        <v/>
      </c>
      <c r="I24" s="19">
        <f>SUM(I9:I23)</f>
        <v/>
      </c>
      <c r="J24" s="22">
        <f>SUM(J9:J23)</f>
        <v/>
      </c>
      <c r="K24" s="22">
        <f>IF(I24=0,"",ROUND(J24/I24,2))</f>
        <v/>
      </c>
    </row>
    <row r="25">
      <c r="A25" s="39" t="inlineStr">
        <is>
          <t>Pool per hour</t>
        </is>
      </c>
      <c r="B25" s="40">
        <f>IF(B24=0,"",ROUND(B8/B24,2))</f>
        <v/>
      </c>
      <c r="C25" s="40">
        <f>IF(C24=0,"",ROUND(C8/C24,2))</f>
        <v/>
      </c>
      <c r="D25" s="40">
        <f>IF(D24=0,"",ROUND(D8/D24,2))</f>
        <v/>
      </c>
      <c r="E25" s="40">
        <f>IF(E24=0,"",ROUND(E8/E24,2))</f>
        <v/>
      </c>
      <c r="F25" s="40">
        <f>IF(F24=0,"",ROUND(F8/F24,2))</f>
        <v/>
      </c>
      <c r="G25" s="40">
        <f>IF(G24=0,"",ROUND(G8/G24,2))</f>
        <v/>
      </c>
      <c r="H25" s="40">
        <f>IF(H24=0,"",ROUND(H8/H24,2))</f>
        <v/>
      </c>
      <c r="I25" s="41" t="n"/>
      <c r="J25" s="41" t="n"/>
      <c r="K25" s="41" t="n"/>
    </row>
    <row r="26">
      <c r="A26" s="42" t="inlineStr">
        <is>
          <t>Share per day (pool × hours ÷ hours that day), rounded to cents</t>
        </is>
      </c>
    </row>
    <row r="27" ht="30" customHeight="1">
      <c r="A27" s="9" t="inlineStr">
        <is>
          <t>Share</t>
        </is>
      </c>
      <c r="B27" s="9">
        <f>B6</f>
        <v/>
      </c>
      <c r="C27" s="9">
        <f>C6</f>
        <v/>
      </c>
      <c r="D27" s="9">
        <f>D6</f>
        <v/>
      </c>
      <c r="E27" s="9">
        <f>E6</f>
        <v/>
      </c>
      <c r="F27" s="9">
        <f>F6</f>
        <v/>
      </c>
      <c r="G27" s="9">
        <f>G6</f>
        <v/>
      </c>
      <c r="H27" s="9">
        <f>H6</f>
        <v/>
      </c>
      <c r="I27" s="9" t="inlineStr">
        <is>
          <t>Week</t>
        </is>
      </c>
    </row>
    <row r="28">
      <c r="A28" s="25">
        <f>IF(A9="","",A9)</f>
        <v/>
      </c>
      <c r="B28" s="14">
        <f>IF(OR($A9="",B$24=0),0,ROUND(B$8*B9/B$24,2))</f>
        <v/>
      </c>
      <c r="C28" s="14">
        <f>IF(OR($A9="",C$24=0),0,ROUND(C$8*C9/C$24,2))</f>
        <v/>
      </c>
      <c r="D28" s="14">
        <f>IF(OR($A9="",D$24=0),0,ROUND(D$8*D9/D$24,2))</f>
        <v/>
      </c>
      <c r="E28" s="14">
        <f>IF(OR($A9="",E$24=0),0,ROUND(E$8*E9/E$24,2))</f>
        <v/>
      </c>
      <c r="F28" s="14">
        <f>IF(OR($A9="",F$24=0),0,ROUND(F$8*F9/F$24,2))</f>
        <v/>
      </c>
      <c r="G28" s="14">
        <f>IF(OR($A9="",G$24=0),0,ROUND(G$8*G9/G$24,2))</f>
        <v/>
      </c>
      <c r="H28" s="14">
        <f>IF(OR($A9="",H$24=0),0,ROUND(H$8*H9/H$24,2))</f>
        <v/>
      </c>
      <c r="I28" s="38">
        <f>IF(A9="","",SUM(B28:H28))</f>
        <v/>
      </c>
    </row>
    <row r="29">
      <c r="A29" s="25">
        <f>IF(A10="","",A10)</f>
        <v/>
      </c>
      <c r="B29" s="14">
        <f>IF(OR($A10="",B$24=0),0,ROUND(B$8*B10/B$24,2))</f>
        <v/>
      </c>
      <c r="C29" s="14">
        <f>IF(OR($A10="",C$24=0),0,ROUND(C$8*C10/C$24,2))</f>
        <v/>
      </c>
      <c r="D29" s="14">
        <f>IF(OR($A10="",D$24=0),0,ROUND(D$8*D10/D$24,2))</f>
        <v/>
      </c>
      <c r="E29" s="14">
        <f>IF(OR($A10="",E$24=0),0,ROUND(E$8*E10/E$24,2))</f>
        <v/>
      </c>
      <c r="F29" s="14">
        <f>IF(OR($A10="",F$24=0),0,ROUND(F$8*F10/F$24,2))</f>
        <v/>
      </c>
      <c r="G29" s="14">
        <f>IF(OR($A10="",G$24=0),0,ROUND(G$8*G10/G$24,2))</f>
        <v/>
      </c>
      <c r="H29" s="14">
        <f>IF(OR($A10="",H$24=0),0,ROUND(H$8*H10/H$24,2))</f>
        <v/>
      </c>
      <c r="I29" s="38">
        <f>IF(A10="","",SUM(B29:H29))</f>
        <v/>
      </c>
    </row>
    <row r="30">
      <c r="A30" s="25">
        <f>IF(A11="","",A11)</f>
        <v/>
      </c>
      <c r="B30" s="14">
        <f>IF(OR($A11="",B$24=0),0,ROUND(B$8*B11/B$24,2))</f>
        <v/>
      </c>
      <c r="C30" s="14">
        <f>IF(OR($A11="",C$24=0),0,ROUND(C$8*C11/C$24,2))</f>
        <v/>
      </c>
      <c r="D30" s="14">
        <f>IF(OR($A11="",D$24=0),0,ROUND(D$8*D11/D$24,2))</f>
        <v/>
      </c>
      <c r="E30" s="14">
        <f>IF(OR($A11="",E$24=0),0,ROUND(E$8*E11/E$24,2))</f>
        <v/>
      </c>
      <c r="F30" s="14">
        <f>IF(OR($A11="",F$24=0),0,ROUND(F$8*F11/F$24,2))</f>
        <v/>
      </c>
      <c r="G30" s="14">
        <f>IF(OR($A11="",G$24=0),0,ROUND(G$8*G11/G$24,2))</f>
        <v/>
      </c>
      <c r="H30" s="14">
        <f>IF(OR($A11="",H$24=0),0,ROUND(H$8*H11/H$24,2))</f>
        <v/>
      </c>
      <c r="I30" s="38">
        <f>IF(A11="","",SUM(B30:H30))</f>
        <v/>
      </c>
    </row>
    <row r="31">
      <c r="A31" s="25">
        <f>IF(A12="","",A12)</f>
        <v/>
      </c>
      <c r="B31" s="14">
        <f>IF(OR($A12="",B$24=0),0,ROUND(B$8*B12/B$24,2))</f>
        <v/>
      </c>
      <c r="C31" s="14">
        <f>IF(OR($A12="",C$24=0),0,ROUND(C$8*C12/C$24,2))</f>
        <v/>
      </c>
      <c r="D31" s="14">
        <f>IF(OR($A12="",D$24=0),0,ROUND(D$8*D12/D$24,2))</f>
        <v/>
      </c>
      <c r="E31" s="14">
        <f>IF(OR($A12="",E$24=0),0,ROUND(E$8*E12/E$24,2))</f>
        <v/>
      </c>
      <c r="F31" s="14">
        <f>IF(OR($A12="",F$24=0),0,ROUND(F$8*F12/F$24,2))</f>
        <v/>
      </c>
      <c r="G31" s="14">
        <f>IF(OR($A12="",G$24=0),0,ROUND(G$8*G12/G$24,2))</f>
        <v/>
      </c>
      <c r="H31" s="14">
        <f>IF(OR($A12="",H$24=0),0,ROUND(H$8*H12/H$24,2))</f>
        <v/>
      </c>
      <c r="I31" s="38">
        <f>IF(A12="","",SUM(B31:H31))</f>
        <v/>
      </c>
    </row>
    <row r="32">
      <c r="A32" s="25">
        <f>IF(A13="","",A13)</f>
        <v/>
      </c>
      <c r="B32" s="14">
        <f>IF(OR($A13="",B$24=0),0,ROUND(B$8*B13/B$24,2))</f>
        <v/>
      </c>
      <c r="C32" s="14">
        <f>IF(OR($A13="",C$24=0),0,ROUND(C$8*C13/C$24,2))</f>
        <v/>
      </c>
      <c r="D32" s="14">
        <f>IF(OR($A13="",D$24=0),0,ROUND(D$8*D13/D$24,2))</f>
        <v/>
      </c>
      <c r="E32" s="14">
        <f>IF(OR($A13="",E$24=0),0,ROUND(E$8*E13/E$24,2))</f>
        <v/>
      </c>
      <c r="F32" s="14">
        <f>IF(OR($A13="",F$24=0),0,ROUND(F$8*F13/F$24,2))</f>
        <v/>
      </c>
      <c r="G32" s="14">
        <f>IF(OR($A13="",G$24=0),0,ROUND(G$8*G13/G$24,2))</f>
        <v/>
      </c>
      <c r="H32" s="14">
        <f>IF(OR($A13="",H$24=0),0,ROUND(H$8*H13/H$24,2))</f>
        <v/>
      </c>
      <c r="I32" s="38">
        <f>IF(A13="","",SUM(B32:H32))</f>
        <v/>
      </c>
    </row>
    <row r="33">
      <c r="A33" s="25">
        <f>IF(A14="","",A14)</f>
        <v/>
      </c>
      <c r="B33" s="14">
        <f>IF(OR($A14="",B$24=0),0,ROUND(B$8*B14/B$24,2))</f>
        <v/>
      </c>
      <c r="C33" s="14">
        <f>IF(OR($A14="",C$24=0),0,ROUND(C$8*C14/C$24,2))</f>
        <v/>
      </c>
      <c r="D33" s="14">
        <f>IF(OR($A14="",D$24=0),0,ROUND(D$8*D14/D$24,2))</f>
        <v/>
      </c>
      <c r="E33" s="14">
        <f>IF(OR($A14="",E$24=0),0,ROUND(E$8*E14/E$24,2))</f>
        <v/>
      </c>
      <c r="F33" s="14">
        <f>IF(OR($A14="",F$24=0),0,ROUND(F$8*F14/F$24,2))</f>
        <v/>
      </c>
      <c r="G33" s="14">
        <f>IF(OR($A14="",G$24=0),0,ROUND(G$8*G14/G$24,2))</f>
        <v/>
      </c>
      <c r="H33" s="14">
        <f>IF(OR($A14="",H$24=0),0,ROUND(H$8*H14/H$24,2))</f>
        <v/>
      </c>
      <c r="I33" s="38">
        <f>IF(A14="","",SUM(B33:H33))</f>
        <v/>
      </c>
    </row>
    <row r="34">
      <c r="A34" s="25">
        <f>IF(A15="","",A15)</f>
        <v/>
      </c>
      <c r="B34" s="14">
        <f>IF(OR($A15="",B$24=0),0,ROUND(B$8*B15/B$24,2))</f>
        <v/>
      </c>
      <c r="C34" s="14">
        <f>IF(OR($A15="",C$24=0),0,ROUND(C$8*C15/C$24,2))</f>
        <v/>
      </c>
      <c r="D34" s="14">
        <f>IF(OR($A15="",D$24=0),0,ROUND(D$8*D15/D$24,2))</f>
        <v/>
      </c>
      <c r="E34" s="14">
        <f>IF(OR($A15="",E$24=0),0,ROUND(E$8*E15/E$24,2))</f>
        <v/>
      </c>
      <c r="F34" s="14">
        <f>IF(OR($A15="",F$24=0),0,ROUND(F$8*F15/F$24,2))</f>
        <v/>
      </c>
      <c r="G34" s="14">
        <f>IF(OR($A15="",G$24=0),0,ROUND(G$8*G15/G$24,2))</f>
        <v/>
      </c>
      <c r="H34" s="14">
        <f>IF(OR($A15="",H$24=0),0,ROUND(H$8*H15/H$24,2))</f>
        <v/>
      </c>
      <c r="I34" s="38">
        <f>IF(A15="","",SUM(B34:H34))</f>
        <v/>
      </c>
    </row>
    <row r="35">
      <c r="A35" s="25">
        <f>IF(A16="","",A16)</f>
        <v/>
      </c>
      <c r="B35" s="14">
        <f>IF(OR($A16="",B$24=0),0,ROUND(B$8*B16/B$24,2))</f>
        <v/>
      </c>
      <c r="C35" s="14">
        <f>IF(OR($A16="",C$24=0),0,ROUND(C$8*C16/C$24,2))</f>
        <v/>
      </c>
      <c r="D35" s="14">
        <f>IF(OR($A16="",D$24=0),0,ROUND(D$8*D16/D$24,2))</f>
        <v/>
      </c>
      <c r="E35" s="14">
        <f>IF(OR($A16="",E$24=0),0,ROUND(E$8*E16/E$24,2))</f>
        <v/>
      </c>
      <c r="F35" s="14">
        <f>IF(OR($A16="",F$24=0),0,ROUND(F$8*F16/F$24,2))</f>
        <v/>
      </c>
      <c r="G35" s="14">
        <f>IF(OR($A16="",G$24=0),0,ROUND(G$8*G16/G$24,2))</f>
        <v/>
      </c>
      <c r="H35" s="14">
        <f>IF(OR($A16="",H$24=0),0,ROUND(H$8*H16/H$24,2))</f>
        <v/>
      </c>
      <c r="I35" s="38">
        <f>IF(A16="","",SUM(B35:H35))</f>
        <v/>
      </c>
    </row>
    <row r="36">
      <c r="A36" s="25">
        <f>IF(A17="","",A17)</f>
        <v/>
      </c>
      <c r="B36" s="14">
        <f>IF(OR($A17="",B$24=0),0,ROUND(B$8*B17/B$24,2))</f>
        <v/>
      </c>
      <c r="C36" s="14">
        <f>IF(OR($A17="",C$24=0),0,ROUND(C$8*C17/C$24,2))</f>
        <v/>
      </c>
      <c r="D36" s="14">
        <f>IF(OR($A17="",D$24=0),0,ROUND(D$8*D17/D$24,2))</f>
        <v/>
      </c>
      <c r="E36" s="14">
        <f>IF(OR($A17="",E$24=0),0,ROUND(E$8*E17/E$24,2))</f>
        <v/>
      </c>
      <c r="F36" s="14">
        <f>IF(OR($A17="",F$24=0),0,ROUND(F$8*F17/F$24,2))</f>
        <v/>
      </c>
      <c r="G36" s="14">
        <f>IF(OR($A17="",G$24=0),0,ROUND(G$8*G17/G$24,2))</f>
        <v/>
      </c>
      <c r="H36" s="14">
        <f>IF(OR($A17="",H$24=0),0,ROUND(H$8*H17/H$24,2))</f>
        <v/>
      </c>
      <c r="I36" s="38">
        <f>IF(A17="","",SUM(B36:H36))</f>
        <v/>
      </c>
    </row>
    <row r="37">
      <c r="A37" s="25">
        <f>IF(A18="","",A18)</f>
        <v/>
      </c>
      <c r="B37" s="14">
        <f>IF(OR($A18="",B$24=0),0,ROUND(B$8*B18/B$24,2))</f>
        <v/>
      </c>
      <c r="C37" s="14">
        <f>IF(OR($A18="",C$24=0),0,ROUND(C$8*C18/C$24,2))</f>
        <v/>
      </c>
      <c r="D37" s="14">
        <f>IF(OR($A18="",D$24=0),0,ROUND(D$8*D18/D$24,2))</f>
        <v/>
      </c>
      <c r="E37" s="14">
        <f>IF(OR($A18="",E$24=0),0,ROUND(E$8*E18/E$24,2))</f>
        <v/>
      </c>
      <c r="F37" s="14">
        <f>IF(OR($A18="",F$24=0),0,ROUND(F$8*F18/F$24,2))</f>
        <v/>
      </c>
      <c r="G37" s="14">
        <f>IF(OR($A18="",G$24=0),0,ROUND(G$8*G18/G$24,2))</f>
        <v/>
      </c>
      <c r="H37" s="14">
        <f>IF(OR($A18="",H$24=0),0,ROUND(H$8*H18/H$24,2))</f>
        <v/>
      </c>
      <c r="I37" s="38">
        <f>IF(A18="","",SUM(B37:H37))</f>
        <v/>
      </c>
    </row>
    <row r="38">
      <c r="A38" s="25">
        <f>IF(A19="","",A19)</f>
        <v/>
      </c>
      <c r="B38" s="14">
        <f>IF(OR($A19="",B$24=0),0,ROUND(B$8*B19/B$24,2))</f>
        <v/>
      </c>
      <c r="C38" s="14">
        <f>IF(OR($A19="",C$24=0),0,ROUND(C$8*C19/C$24,2))</f>
        <v/>
      </c>
      <c r="D38" s="14">
        <f>IF(OR($A19="",D$24=0),0,ROUND(D$8*D19/D$24,2))</f>
        <v/>
      </c>
      <c r="E38" s="14">
        <f>IF(OR($A19="",E$24=0),0,ROUND(E$8*E19/E$24,2))</f>
        <v/>
      </c>
      <c r="F38" s="14">
        <f>IF(OR($A19="",F$24=0),0,ROUND(F$8*F19/F$24,2))</f>
        <v/>
      </c>
      <c r="G38" s="14">
        <f>IF(OR($A19="",G$24=0),0,ROUND(G$8*G19/G$24,2))</f>
        <v/>
      </c>
      <c r="H38" s="14">
        <f>IF(OR($A19="",H$24=0),0,ROUND(H$8*H19/H$24,2))</f>
        <v/>
      </c>
      <c r="I38" s="38">
        <f>IF(A19="","",SUM(B38:H38))</f>
        <v/>
      </c>
    </row>
    <row r="39">
      <c r="A39" s="25">
        <f>IF(A20="","",A20)</f>
        <v/>
      </c>
      <c r="B39" s="14">
        <f>IF(OR($A20="",B$24=0),0,ROUND(B$8*B20/B$24,2))</f>
        <v/>
      </c>
      <c r="C39" s="14">
        <f>IF(OR($A20="",C$24=0),0,ROUND(C$8*C20/C$24,2))</f>
        <v/>
      </c>
      <c r="D39" s="14">
        <f>IF(OR($A20="",D$24=0),0,ROUND(D$8*D20/D$24,2))</f>
        <v/>
      </c>
      <c r="E39" s="14">
        <f>IF(OR($A20="",E$24=0),0,ROUND(E$8*E20/E$24,2))</f>
        <v/>
      </c>
      <c r="F39" s="14">
        <f>IF(OR($A20="",F$24=0),0,ROUND(F$8*F20/F$24,2))</f>
        <v/>
      </c>
      <c r="G39" s="14">
        <f>IF(OR($A20="",G$24=0),0,ROUND(G$8*G20/G$24,2))</f>
        <v/>
      </c>
      <c r="H39" s="14">
        <f>IF(OR($A20="",H$24=0),0,ROUND(H$8*H20/H$24,2))</f>
        <v/>
      </c>
      <c r="I39" s="38">
        <f>IF(A20="","",SUM(B39:H39))</f>
        <v/>
      </c>
    </row>
    <row r="40">
      <c r="A40" s="25">
        <f>IF(A21="","",A21)</f>
        <v/>
      </c>
      <c r="B40" s="14">
        <f>IF(OR($A21="",B$24=0),0,ROUND(B$8*B21/B$24,2))</f>
        <v/>
      </c>
      <c r="C40" s="14">
        <f>IF(OR($A21="",C$24=0),0,ROUND(C$8*C21/C$24,2))</f>
        <v/>
      </c>
      <c r="D40" s="14">
        <f>IF(OR($A21="",D$24=0),0,ROUND(D$8*D21/D$24,2))</f>
        <v/>
      </c>
      <c r="E40" s="14">
        <f>IF(OR($A21="",E$24=0),0,ROUND(E$8*E21/E$24,2))</f>
        <v/>
      </c>
      <c r="F40" s="14">
        <f>IF(OR($A21="",F$24=0),0,ROUND(F$8*F21/F$24,2))</f>
        <v/>
      </c>
      <c r="G40" s="14">
        <f>IF(OR($A21="",G$24=0),0,ROUND(G$8*G21/G$24,2))</f>
        <v/>
      </c>
      <c r="H40" s="14">
        <f>IF(OR($A21="",H$24=0),0,ROUND(H$8*H21/H$24,2))</f>
        <v/>
      </c>
      <c r="I40" s="38">
        <f>IF(A21="","",SUM(B40:H40))</f>
        <v/>
      </c>
    </row>
    <row r="41">
      <c r="A41" s="25">
        <f>IF(A22="","",A22)</f>
        <v/>
      </c>
      <c r="B41" s="14">
        <f>IF(OR($A22="",B$24=0),0,ROUND(B$8*B22/B$24,2))</f>
        <v/>
      </c>
      <c r="C41" s="14">
        <f>IF(OR($A22="",C$24=0),0,ROUND(C$8*C22/C$24,2))</f>
        <v/>
      </c>
      <c r="D41" s="14">
        <f>IF(OR($A22="",D$24=0),0,ROUND(D$8*D22/D$24,2))</f>
        <v/>
      </c>
      <c r="E41" s="14">
        <f>IF(OR($A22="",E$24=0),0,ROUND(E$8*E22/E$24,2))</f>
        <v/>
      </c>
      <c r="F41" s="14">
        <f>IF(OR($A22="",F$24=0),0,ROUND(F$8*F22/F$24,2))</f>
        <v/>
      </c>
      <c r="G41" s="14">
        <f>IF(OR($A22="",G$24=0),0,ROUND(G$8*G22/G$24,2))</f>
        <v/>
      </c>
      <c r="H41" s="14">
        <f>IF(OR($A22="",H$24=0),0,ROUND(H$8*H22/H$24,2))</f>
        <v/>
      </c>
      <c r="I41" s="38">
        <f>IF(A22="","",SUM(B41:H41))</f>
        <v/>
      </c>
    </row>
    <row r="42">
      <c r="A42" s="25">
        <f>IF(A23="","",A23)</f>
        <v/>
      </c>
      <c r="B42" s="14">
        <f>IF(OR($A23="",B$24=0),0,ROUND(B$8*B23/B$24,2))</f>
        <v/>
      </c>
      <c r="C42" s="14">
        <f>IF(OR($A23="",C$24=0),0,ROUND(C$8*C23/C$24,2))</f>
        <v/>
      </c>
      <c r="D42" s="14">
        <f>IF(OR($A23="",D$24=0),0,ROUND(D$8*D23/D$24,2))</f>
        <v/>
      </c>
      <c r="E42" s="14">
        <f>IF(OR($A23="",E$24=0),0,ROUND(E$8*E23/E$24,2))</f>
        <v/>
      </c>
      <c r="F42" s="14">
        <f>IF(OR($A23="",F$24=0),0,ROUND(F$8*F23/F$24,2))</f>
        <v/>
      </c>
      <c r="G42" s="14">
        <f>IF(OR($A23="",G$24=0),0,ROUND(G$8*G23/G$24,2))</f>
        <v/>
      </c>
      <c r="H42" s="14">
        <f>IF(OR($A23="",H$24=0),0,ROUND(H$8*H23/H$24,2))</f>
        <v/>
      </c>
      <c r="I42" s="38">
        <f>IF(A23="","",SUM(B42:H42))</f>
        <v/>
      </c>
    </row>
    <row r="43">
      <c r="A43" s="17" t="inlineStr">
        <is>
          <t>Shares paid out</t>
        </is>
      </c>
      <c r="B43" s="22">
        <f>SUM(B28:B42)</f>
        <v/>
      </c>
      <c r="C43" s="22">
        <f>SUM(C28:C42)</f>
        <v/>
      </c>
      <c r="D43" s="22">
        <f>SUM(D28:D42)</f>
        <v/>
      </c>
      <c r="E43" s="22">
        <f>SUM(E28:E42)</f>
        <v/>
      </c>
      <c r="F43" s="22">
        <f>SUM(F28:F42)</f>
        <v/>
      </c>
      <c r="G43" s="22">
        <f>SUM(G28:G42)</f>
        <v/>
      </c>
      <c r="H43" s="22">
        <f>SUM(H28:H42)</f>
        <v/>
      </c>
      <c r="I43" s="22">
        <f>SUM(I28:I42)</f>
        <v/>
      </c>
    </row>
    <row r="44">
      <c r="A44" s="39" t="inlineStr">
        <is>
          <t>Rounding left over</t>
        </is>
      </c>
      <c r="B44" s="43">
        <f>IF(B24=0,"",ROUND(B8-B43,2))</f>
        <v/>
      </c>
      <c r="C44" s="43">
        <f>IF(C24=0,"",ROUND(C8-C43,2))</f>
        <v/>
      </c>
      <c r="D44" s="43">
        <f>IF(D24=0,"",ROUND(D8-D43,2))</f>
        <v/>
      </c>
      <c r="E44" s="43">
        <f>IF(E24=0,"",ROUND(E8-E43,2))</f>
        <v/>
      </c>
      <c r="F44" s="43">
        <f>IF(F24=0,"",ROUND(F8-F43,2))</f>
        <v/>
      </c>
      <c r="G44" s="43">
        <f>IF(G24=0,"",ROUND(G8-G43,2))</f>
        <v/>
      </c>
      <c r="H44" s="43">
        <f>IF(H24=0,"",ROUND(H8-H43,2))</f>
        <v/>
      </c>
      <c r="I44" s="44">
        <f>ROUND(J8-I43,2)</f>
        <v/>
      </c>
      <c r="J44" s="45" t="inlineStr">
        <is>
          <t>A few cents may be left over by rounding; add them to one share by hand.</t>
        </is>
      </c>
    </row>
    <row r="46">
      <c r="A46" s="28"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mergeCells count="4">
    <mergeCell ref="A2:K2"/>
    <mergeCell ref="B3:C3"/>
    <mergeCell ref="A1:K1"/>
    <mergeCell ref="A46:K46"/>
  </mergeCells>
  <dataValidations count="1">
    <dataValidation sqref="B8:H23" showDropDown="0" showInputMessage="0" showErrorMessage="1" allowBlank="1" errorTitle="Number" error="Enter a number, 0 or more." type="decimal" operator="greaterThanOrEqual">
      <formula1>0</formula1>
    </dataValidation>
  </dataValidations>
  <printOptions horizontalCentered="1"/>
  <pageMargins left="0.5" right="0.5" top="0.6" bottom="0.7" header="0.5" footer="0.3"/>
  <pageSetup orientation="landscape" paperSize="9" fitToHeight="1" fitToWidth="1"/>
  <headerFooter>
    <oddHeader/>
    <oddFooter>&amp;C&amp;8 Made with PunchClock · punchclock.ai/tools&amp;R&amp;8 Page &amp;P of &amp;N</oddFooter>
    <evenHeader/>
    <evenFooter>&amp;CMade with PunchClock · punchclock.ai/tools&amp;RPage &amp;P of &amp;N</evenFooter>
    <firstHeader/>
    <firstFooter/>
  </headerFooter>
</worksheet>
</file>

<file path=xl/worksheets/sheet3.xml><?xml version="1.0" encoding="utf-8"?>
<worksheet xmlns="http://schemas.openxmlformats.org/spreadsheetml/2006/main">
  <sheetPr>
    <outlinePr summaryBelow="1" summaryRight="1"/>
    <pageSetUpPr fitToPage="1"/>
  </sheetPr>
  <dimension ref="B1:B22"/>
  <sheetViews>
    <sheetView showGridLines="0" workbookViewId="0">
      <selection activeCell="A1" sqref="A1"/>
    </sheetView>
  </sheetViews>
  <sheetFormatPr baseColWidth="8" defaultRowHeight="15"/>
  <cols>
    <col width="3" customWidth="1" min="1" max="1"/>
    <col width="110" customWidth="1" min="2" max="2"/>
  </cols>
  <sheetData>
    <row r="1" ht="30" customHeight="1">
      <c r="B1" s="1" t="inlineStr">
        <is>
          <t>Tip pool split template</t>
        </is>
      </c>
    </row>
    <row r="2" ht="48" customHeight="1">
      <c r="B2" s="46" t="inlineStr">
        <is>
          <t>Share a pool of tips or service charge fairly. The Weekly split sheet divides one pool by hours worked, by points (role weighting) or equally, rounds every share to cents and makes sure the shares still add up to the pool. The Daily sheet does a pool per day for seven days with a weekly summary per person.</t>
        </is>
      </c>
    </row>
    <row r="4">
      <c r="B4" s="47" t="inlineStr">
        <is>
          <t>Steps</t>
        </is>
      </c>
    </row>
    <row r="5" ht="18" customHeight="1">
      <c r="B5" s="48" t="inlineStr">
        <is>
          <t>1.  Enter the Pool amount and choose the Split method: By hours, By points or Equal.</t>
        </is>
      </c>
    </row>
    <row r="6" ht="34" customHeight="1">
      <c r="B6" s="48" t="inlineStr">
        <is>
          <t>2.  List the people with their hours (and points, if you weight by role: for example 3 for a bartender, 2 for a server, 1 for a runner).</t>
        </is>
      </c>
    </row>
    <row r="7" ht="34" customHeight="1">
      <c r="B7" s="48" t="inlineStr">
        <is>
          <t>3.  Read the Weight, Share and Final share columns. The Final share column carries the rounding cents so the total equals the pool, and the Check line confirms it.</t>
        </is>
      </c>
    </row>
    <row r="8" ht="34" customHeight="1">
      <c r="B8" s="48" t="inlineStr">
        <is>
          <t>4.  Pool per hour (pool ÷ total hours) is the quickest sanity check: 1,200 over 160 hours is 7.50 an hour, so 38 hours earns 285.00.</t>
        </is>
      </c>
    </row>
    <row r="9" ht="34" customHeight="1">
      <c r="B9" s="48" t="inlineStr">
        <is>
          <t>5.  For a pool per day, use the Daily sheet: enter the pool and each person's hours for each day; the share block and the weekly summary follow.</t>
        </is>
      </c>
    </row>
    <row r="11">
      <c r="B11" s="47" t="inlineStr">
        <is>
          <t>Good to know</t>
        </is>
      </c>
    </row>
    <row r="12" ht="34" customHeight="1">
      <c r="B12" s="48" t="inlineStr">
        <is>
          <t>•  Points let you weight roles without changing hours: a share is points ÷ total points. Equal ignores hours and points and splits by headcount.</t>
        </is>
      </c>
    </row>
    <row r="13" ht="34" customHeight="1">
      <c r="B13" s="48" t="inlineStr">
        <is>
          <t>•  Whether service charge belongs to staff, how it may be pooled and what the employer may deduct is set by law and by your policy; the template only does the arithmetic.</t>
        </is>
      </c>
    </row>
    <row r="14" ht="34" customHeight="1">
      <c r="B14" s="48" t="inlineStr">
        <is>
          <t>•  Yellow cells are inputs. Everything else is a formula and is locked so it cannot be overwritten by accident. To change a formula: Review › Unprotect Sheet (there is no password).</t>
        </is>
      </c>
    </row>
    <row r="15" ht="18" customHeight="1">
      <c r="B15" s="48" t="inlineStr">
        <is>
          <t>•  The example rows are there to show the expected format: overwrite or clear them before you use the file for real.</t>
        </is>
      </c>
    </row>
    <row r="16" ht="18" customHeight="1">
      <c r="B16" s="48" t="inlineStr">
        <is>
          <t>•  Works in Microsoft Excel 2010 or later, Google Sheets (File › Import) and LibreOffice Calc. There are no macros.</t>
        </is>
      </c>
    </row>
    <row r="17" ht="34" customHeight="1">
      <c r="B17" s="48" t="inlineStr">
        <is>
          <t>•  Printing: each sheet is set up to fit one page wide on A4 or US Letter, landscape, with the footer and page numbers.</t>
        </is>
      </c>
    </row>
    <row r="18" ht="34" customHeight="1">
      <c r="B18" s="48" t="inlineStr">
        <is>
          <t>•  Pay, overtime and leave rules are set by law where you work and by your contracts. These templates do the arithmetic with the numbers you give them; check anything that matters with your labour department or payroll.</t>
        </is>
      </c>
    </row>
    <row r="20" ht="34" customHeight="1">
      <c r="B20" s="49" t="inlineStr">
        <is>
          <t>Want this done automatically? PunchClock turns clock-ins into timesheets, overtime, rotas, leave balances and payslips: https://punchclock.ai/tools</t>
        </is>
      </c>
    </row>
    <row r="22">
      <c r="B22" s="28" t="inlineStr">
        <is>
          <t>Made with PunchClock · punchclock.ai/tools</t>
        </is>
      </c>
    </row>
  </sheetData>
  <sheetProtection selectLockedCells="0" selectUnlockedCells="0" sheet="1" objects="0" insertRows="1" insertHyperlinks="1" autoFilter="0" scenarios="0" formatColumns="0" deleteColumns="1" insertColumns="1" pivotTables="1" deleteRows="1" formatCells="0" formatRows="0" sort="0"/>
  <printOptions horizontalCentered="1"/>
  <pageMargins left="0.5" right="0.5" top="0.6" bottom="0.7" header="0.5"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PunchClock AI (punchclock.ai/tools)</dc:creator>
  <dc:title xmlns:dc="http://purl.org/dc/elements/1.1/">Tip pool split</dc:title>
  <dc:description xmlns:dc="http://purl.org/dc/elements/1.1/">Made with PunchClock · punchclock.ai/tools</dc:description>
  <dcterms:created xmlns:dcterms="http://purl.org/dc/terms/" xmlns:xsi="http://www.w3.org/2001/XMLSchema-instance" xsi:type="dcterms:W3CDTF">2026-11-06T01:42:30Z</dcterms:created>
  <dcterms:modified xmlns:dcterms="http://purl.org/dc/terms/" xmlns:xsi="http://www.w3.org/2001/XMLSchema-instance" xsi:type="dcterms:W3CDTF">2026-11-06T01:42:30Z</dcterms:modified>
</cp:coreProperties>
</file>